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20520" windowHeight="11640" firstSheet="1" activeTab="5"/>
  </bookViews>
  <sheets>
    <sheet name="Перелік напрямків і заходів Про" sheetId="1" r:id="rId1"/>
    <sheet name="Зведений реєстр " sheetId="2" r:id="rId2"/>
    <sheet name="Експертне обстеження " sheetId="3" r:id="rId3"/>
    <sheet name="заміна " sheetId="4" r:id="rId4"/>
    <sheet name="модернізація " sheetId="5" r:id="rId5"/>
    <sheet name="Позачерговий техогляд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<sst xmlns="http://schemas.openxmlformats.org/spreadsheetml/2006/main" count="1359" uniqueCount="455">
  <si>
    <t>Перелік напрямків, завдань і заходів Програми</t>
  </si>
  <si>
    <t>№ п/п</t>
  </si>
  <si>
    <t>Заходи Програми</t>
  </si>
  <si>
    <t>Назва напрямку (пріорітетні завдання)</t>
  </si>
  <si>
    <t>Строки виконання</t>
  </si>
  <si>
    <t>Виконавці</t>
  </si>
  <si>
    <t>Джерела фінансування</t>
  </si>
  <si>
    <t>2014 рік</t>
  </si>
  <si>
    <t xml:space="preserve">2015 рік </t>
  </si>
  <si>
    <t xml:space="preserve">2016 рік </t>
  </si>
  <si>
    <t>2017 рік</t>
  </si>
  <si>
    <t xml:space="preserve">Очікуваний результат </t>
  </si>
  <si>
    <t>щорічно</t>
  </si>
  <si>
    <t>1.2. Проведення заміни ліфтів</t>
  </si>
  <si>
    <t>1.3. Проведення модернізації та капітального ремонту ліфтів</t>
  </si>
  <si>
    <t xml:space="preserve">КП НМР "ЖКО", СРБП «Хмельницькліфт» </t>
  </si>
  <si>
    <t>бюджет міста</t>
  </si>
  <si>
    <t>Всього:</t>
  </si>
  <si>
    <t>Своєчасне сповіщення та реагування на зупинку ліфтів, а  також проводити їх запуск в автоматичному режимі з диспетчерської служби</t>
  </si>
  <si>
    <t xml:space="preserve">Виявлення технічної можливості для подальшого використання та забезпечення надійної експлуатації ліфтів, а також потреби у проведенні ремонту, модернізації або виведенні з експлуатації. </t>
  </si>
  <si>
    <t xml:space="preserve">Недопущення аварійних ситуацій при експлуатації ліфтів, у яких закінчився термін експлуатації і які можуть призвести до травматизму громадян. </t>
  </si>
  <si>
    <t xml:space="preserve"> Забезпечення населення міста якісними комунальними послугами щодо експлуатації ліфтів. Надійна та безпечна робота ліфтів і ліфтового обладнання, недопущення аварійних ситуацій  та продовження строку експлуатації наявного обладнання .</t>
  </si>
  <si>
    <t>1.5. Проведення позачергового технічного огляду</t>
  </si>
  <si>
    <t>2015 рік</t>
  </si>
  <si>
    <t>ДП "Подільський Експертно-технічний центр Держгірпромнагляду України"</t>
  </si>
  <si>
    <t>Орієнтовні обсяги фінансування (вартість),  грн., у т.ч.</t>
  </si>
  <si>
    <t>Забезпечення безпечної експлуатації ліфтів після закінчення нормативного терміну експлуатації більше 25 років</t>
  </si>
  <si>
    <t>Адреса ліфтів</t>
  </si>
  <si>
    <t>Рег.№</t>
  </si>
  <si>
    <t>Тип ліфта</t>
  </si>
  <si>
    <t>К-сть зупинок</t>
  </si>
  <si>
    <t>Сума</t>
  </si>
  <si>
    <t>П-400</t>
  </si>
  <si>
    <t xml:space="preserve">ліфтів, яким необхідно провести позачерговий технічний огляд </t>
  </si>
  <si>
    <t xml:space="preserve">                                    ПЕРЕЛІК</t>
  </si>
  <si>
    <t>ВП-500</t>
  </si>
  <si>
    <t>П-320</t>
  </si>
  <si>
    <t>ВСЬОГО:</t>
  </si>
  <si>
    <t xml:space="preserve"> вул. Набережна,27 (буд 272)</t>
  </si>
  <si>
    <t>вул. Набережна,27 (буд 272)</t>
  </si>
  <si>
    <t xml:space="preserve">   вул. Набережна,27 (буд 272)</t>
  </si>
  <si>
    <t xml:space="preserve"> пр-т Незалежностi,19 ( 213)</t>
  </si>
  <si>
    <t xml:space="preserve"> пр-т Незалежностi,19 (213)</t>
  </si>
  <si>
    <t xml:space="preserve"> вул.Набережна,9 (буд 266)</t>
  </si>
  <si>
    <t xml:space="preserve"> вул.Набережна,9а (буд 402)</t>
  </si>
  <si>
    <t xml:space="preserve">                      у 2016 році</t>
  </si>
  <si>
    <t xml:space="preserve"> пр-т Незалежностi,10 ( 223)</t>
  </si>
  <si>
    <t xml:space="preserve"> пров Миру,14 (буд 256)</t>
  </si>
  <si>
    <t>пров Миру,14 (буд 256)</t>
  </si>
  <si>
    <t>вул.Михайлова,16 (буд 251)</t>
  </si>
  <si>
    <t xml:space="preserve"> вул.Михайлова,16 (буд 251)</t>
  </si>
  <si>
    <t xml:space="preserve"> вул.Михайлова,14 (буд 205)</t>
  </si>
  <si>
    <t xml:space="preserve"> пр-т Курчатова,9 (буд 203)</t>
  </si>
  <si>
    <t>вул. Набережна,9 (буд 266)</t>
  </si>
  <si>
    <t xml:space="preserve"> пр-т Незалежностi,10 (223)г</t>
  </si>
  <si>
    <t xml:space="preserve"> пр-т Курчатова,9 (буд.203)</t>
  </si>
  <si>
    <t xml:space="preserve"> вул.Шевченка,10 (буд 237)</t>
  </si>
  <si>
    <t xml:space="preserve"> вул. Шевченка,10 (буд 237)</t>
  </si>
  <si>
    <t xml:space="preserve"> пр-т Незалежностi,18 ( 220)</t>
  </si>
  <si>
    <t xml:space="preserve"> пр-т Курчатова,3 (буд 201)</t>
  </si>
  <si>
    <t xml:space="preserve"> вул. Будiвельникiв,11 (буд 268)</t>
  </si>
  <si>
    <t xml:space="preserve"> вул.Будiвельникiв,11 (буд 268)</t>
  </si>
  <si>
    <t xml:space="preserve">пр-т Незалежностi,26 (275/2) </t>
  </si>
  <si>
    <t xml:space="preserve"> пр-т Незалежностi,26 (275/2) </t>
  </si>
  <si>
    <t xml:space="preserve"> пр-т Курчатова,3 (201)</t>
  </si>
  <si>
    <t xml:space="preserve"> пр-т Незалежностi,24 (275/3) </t>
  </si>
  <si>
    <t xml:space="preserve">пр-т Незалежностi,24 (275/3) </t>
  </si>
  <si>
    <t xml:space="preserve"> вул.Набережна,21 (274)</t>
  </si>
  <si>
    <t xml:space="preserve"> вул.Набережна,23 (273)</t>
  </si>
  <si>
    <t xml:space="preserve">  пр-т Курчатова,3 (201)</t>
  </si>
  <si>
    <t xml:space="preserve"> пров Миру,4 (буд 245)</t>
  </si>
  <si>
    <t xml:space="preserve"> пров. Миру,4 (буд 245)</t>
  </si>
  <si>
    <t xml:space="preserve">  пров Миру,2 (246)</t>
  </si>
  <si>
    <t xml:space="preserve"> </t>
  </si>
  <si>
    <t>1.1. Проведення експертного обстеження</t>
  </si>
  <si>
    <t>вид робіт</t>
  </si>
  <si>
    <t>проведення експертного обстеження</t>
  </si>
  <si>
    <t>проведення заміни ліфтів</t>
  </si>
  <si>
    <t>проведення модернізації та капремонту ліфтів</t>
  </si>
  <si>
    <t>Система диспетчеризації ліфтів</t>
  </si>
  <si>
    <t>проведення позачергового технічного огляду</t>
  </si>
  <si>
    <t>Всього,  грн</t>
  </si>
  <si>
    <t>рік</t>
  </si>
  <si>
    <t>кількість</t>
  </si>
  <si>
    <t>Орієнтовна вартість, грн</t>
  </si>
  <si>
    <t>Орієнтовна вартість,  грн</t>
  </si>
  <si>
    <t>Орієнтовна вартість,грн</t>
  </si>
  <si>
    <t>Всього</t>
  </si>
  <si>
    <t>дата вводу в екслуатацію</t>
  </si>
  <si>
    <t xml:space="preserve">Балансоутримувач ліфта </t>
  </si>
  <si>
    <t>I</t>
  </si>
  <si>
    <t>II</t>
  </si>
  <si>
    <t>III</t>
  </si>
  <si>
    <t>IV</t>
  </si>
  <si>
    <t>V</t>
  </si>
  <si>
    <t>VI</t>
  </si>
  <si>
    <t>VII</t>
  </si>
  <si>
    <t>VIII</t>
  </si>
  <si>
    <t>тип ліфта</t>
  </si>
  <si>
    <t>поверхи</t>
  </si>
  <si>
    <t xml:space="preserve">зупинки </t>
  </si>
  <si>
    <t xml:space="preserve">реєстр №, адреса житлового будинку , в якому знаходиться ліфт </t>
  </si>
  <si>
    <t>Експертне обстеження.Вартість грн. з ПДВ</t>
  </si>
  <si>
    <t>1022   вул. Набережна,27 (буд 272)</t>
  </si>
  <si>
    <t>П-320/9</t>
  </si>
  <si>
    <t>1021   вул. Набережна,27 (буд 272)</t>
  </si>
  <si>
    <t>1020   вул. Набережна,27 (буд 272)</t>
  </si>
  <si>
    <t>1023   вул. Набережна,27 (буд 272)</t>
  </si>
  <si>
    <t>1017   пр-т Незалежностi,19 ( 213)</t>
  </si>
  <si>
    <t>1018   пр-т Незалежностi,19 ( 213)</t>
  </si>
  <si>
    <t>1019   пр-т Незалежностi,19 (213)</t>
  </si>
  <si>
    <t>1004   вул.Набережна,9 (буд 266)</t>
  </si>
  <si>
    <t>ВП-500/12</t>
  </si>
  <si>
    <t>1595   вул.Набережна,9а (буд 402)</t>
  </si>
  <si>
    <t>П-400/8</t>
  </si>
  <si>
    <t>1596   вул.Набережна,9а (буд 402)</t>
  </si>
  <si>
    <t>512    пр-т Незалежностi,10 ( 223)</t>
  </si>
  <si>
    <t>1509   пров Миру,14 (буд 256)</t>
  </si>
  <si>
    <t>П-400/9</t>
  </si>
  <si>
    <t>1510   пров Миру,14 (буд 256)</t>
  </si>
  <si>
    <t>1511   пров Миру,14 (буд 256)</t>
  </si>
  <si>
    <t>533    вул.Михайлова,16 (буд 251)</t>
  </si>
  <si>
    <t>П-320/8</t>
  </si>
  <si>
    <t>534    вул.Михайлова,16 (буд 251)</t>
  </si>
  <si>
    <t>560    вул.Михайлова,14 (буд 205)</t>
  </si>
  <si>
    <t>555    пр-т Курчатова,9 (буд 203)</t>
  </si>
  <si>
    <t>557    пр-т Курчатова,9 (буд 203)</t>
  </si>
  <si>
    <t>994    вул. Набережна,9 (буд 266)</t>
  </si>
  <si>
    <t>П-320/12</t>
  </si>
  <si>
    <t>513    пр-т Незалежностi,10 (223)г</t>
  </si>
  <si>
    <t>556    пр-т Курчатова,9 (буд.203)</t>
  </si>
  <si>
    <t>П-3209</t>
  </si>
  <si>
    <t>1082   вул.Шевченка,10 (буд 237)</t>
  </si>
  <si>
    <t>1083   вул. Шевченка,10 (буд 237)</t>
  </si>
  <si>
    <t>574    пр-т Незалежностi,18 ( 220)</t>
  </si>
  <si>
    <t>575    пр-т Незалежностi,18 ( 220)</t>
  </si>
  <si>
    <t>616    пр-т Курчатова,3 (буд 201)</t>
  </si>
  <si>
    <t>617    пр-т Курчатова,3 (буд 201)</t>
  </si>
  <si>
    <t>567    вул. Будiвельникiв,11 (буд 268)</t>
  </si>
  <si>
    <t>566    вул.Будiвельникiв,11 (буд 268)</t>
  </si>
  <si>
    <t>565    вул.Будiвельникiв,11 (буд 268)</t>
  </si>
  <si>
    <t xml:space="preserve">1101   пр-т Незалежностi,26 (275/2) </t>
  </si>
  <si>
    <t xml:space="preserve">1102   пр-т Незалежностi,26 (275/2) </t>
  </si>
  <si>
    <t>619    пр-т Курчатова,3 (201)</t>
  </si>
  <si>
    <t xml:space="preserve">824    пр-т Незалежностi,24 (275/3) </t>
  </si>
  <si>
    <t xml:space="preserve">822    пр-т Незалежностi,24 (275/3) </t>
  </si>
  <si>
    <t>627    вул.Набережна,21 (274)</t>
  </si>
  <si>
    <t>6281   вул.Набережна,21 (274)</t>
  </si>
  <si>
    <t>602    вул.Набережна,23 (273)</t>
  </si>
  <si>
    <t>603    вул.Набережна,23 (273)</t>
  </si>
  <si>
    <t>630    пр-т Курчатова,3 (201)</t>
  </si>
  <si>
    <t>631    пр-т Курчатова,3 (201)</t>
  </si>
  <si>
    <t>1634   пров Миру,4 (буд 245)</t>
  </si>
  <si>
    <t>1635   пров Миру,4 (буд 245)</t>
  </si>
  <si>
    <t>1636   пров Миру,4 (буд 245)</t>
  </si>
  <si>
    <t>1637   пров Миру,4 (буд 245)</t>
  </si>
  <si>
    <t>1638   пров Миру,2 (246)</t>
  </si>
  <si>
    <t>Ітого 2014-2017 роки:</t>
  </si>
  <si>
    <t>2016 рік</t>
  </si>
  <si>
    <t xml:space="preserve"> Нетішинської міської VI скликання</t>
  </si>
  <si>
    <t xml:space="preserve"> рішенням п’ятдесят третьої сесії</t>
  </si>
  <si>
    <t>568     вул. Будiвельникiв,11 (буд 268)</t>
  </si>
  <si>
    <t xml:space="preserve">КП НМР ЖКО </t>
  </si>
  <si>
    <r>
      <t xml:space="preserve">                                                   </t>
    </r>
    <r>
      <rPr>
        <b/>
        <sz val="11"/>
        <rFont val="Arial"/>
        <family val="2"/>
      </rPr>
      <t xml:space="preserve">          Перелік ліфтів</t>
    </r>
  </si>
  <si>
    <t>реєстр № , адреса ліфта</t>
  </si>
  <si>
    <t>дата вводу в експлуатацію</t>
  </si>
  <si>
    <t>орієнтовна вартість,грн (з ПДВ)</t>
  </si>
  <si>
    <t>2016рік</t>
  </si>
  <si>
    <t>1. Редуктори лебідок</t>
  </si>
  <si>
    <t>748     вул. Набережна,13 (262)</t>
  </si>
  <si>
    <t>500      пр-т. Незалежності,12 (222)</t>
  </si>
  <si>
    <t>861    вул. Будівельників,7 (265)</t>
  </si>
  <si>
    <t>824    пр-т. Незалежності,24 (275/3)</t>
  </si>
  <si>
    <t>659   вул. Варшавська,7 (242)</t>
  </si>
  <si>
    <t>559     пр-т. Курчатова,9 (203)</t>
  </si>
  <si>
    <t>693  вул. Михайлова,24 (235)</t>
  </si>
  <si>
    <t>694  вул. Михайлова,24 (235)</t>
  </si>
  <si>
    <t>695  вул. Михайлова,24 (235)</t>
  </si>
  <si>
    <t>2. Електродвигуни лебідок</t>
  </si>
  <si>
    <t>1085    вул. Шевченка,2 (238)</t>
  </si>
  <si>
    <t>1245     вул. Набережна,19 (263)</t>
  </si>
  <si>
    <t>3. Тягові канати</t>
  </si>
  <si>
    <t>1343    пров. Миру,3 (216)</t>
  </si>
  <si>
    <t>873     пр-т. Незалежності,25 (209а)</t>
  </si>
  <si>
    <t>1538    пр-т. Незалежності,3 (302)</t>
  </si>
  <si>
    <t>1195   вул. Варшавська,9 (221)</t>
  </si>
  <si>
    <t>822    пр-т. Незалежності,24 (275/3)</t>
  </si>
  <si>
    <t>782     вул. Набережна,13 (262)</t>
  </si>
  <si>
    <t>4. Купе кабіни</t>
  </si>
  <si>
    <t>1244     вул. Набережна,19 (263)</t>
  </si>
  <si>
    <t>1263     вул. Набережна,19 (263)</t>
  </si>
  <si>
    <t>1509    пров. Миру,14 (256)</t>
  </si>
  <si>
    <t>873    пр-т. Незалежності,25 (209/а)</t>
  </si>
  <si>
    <t>Всього по м.Нетішин 2016 рік</t>
  </si>
  <si>
    <t xml:space="preserve">500   пр-т Незалежностi,12 (222) </t>
  </si>
  <si>
    <t>450    Будiвельникiв,4 (буд 218)</t>
  </si>
  <si>
    <t>668    Набережна,25 (буд 271)</t>
  </si>
  <si>
    <t>559   пр-т Курчатова,9 (буд.203)</t>
  </si>
  <si>
    <t>493   вул.Михайлова,18 (буд 249)</t>
  </si>
  <si>
    <t>616   пр-т Курчатова,3 (буд 201)</t>
  </si>
  <si>
    <t>692   вул. Михайлова,24 (буд 235)</t>
  </si>
  <si>
    <t xml:space="preserve">575   пр-т Незалежностi,18 (220) </t>
  </si>
  <si>
    <t xml:space="preserve">512   пр-т Незалежностi,10 (223) </t>
  </si>
  <si>
    <t>602   вул.Набережна,23 (буд 273)</t>
  </si>
  <si>
    <t>685   вул. Висоцького,4 (буд 270)</t>
  </si>
  <si>
    <t>744   вул. Варшавська,5 (буд 241)</t>
  </si>
  <si>
    <t>Всього по м. Нетішин 2016рік</t>
  </si>
  <si>
    <t>Ітого по м.Нетішин 2014-2017 роки</t>
  </si>
  <si>
    <t xml:space="preserve">КП НМР "ЖКО"                                </t>
  </si>
  <si>
    <t>533   вул. Михайлова,16 (буд 251)</t>
  </si>
  <si>
    <t>Додаток  3</t>
  </si>
  <si>
    <t xml:space="preserve">КП НМР "ЖКО"                               </t>
  </si>
  <si>
    <t>Додаток  2</t>
  </si>
  <si>
    <t xml:space="preserve"> 21.01.2014 № 53/1175</t>
  </si>
  <si>
    <t>1.4. Створення автоматизованої системи диспетчеризації ліфтів</t>
  </si>
  <si>
    <t>712вул.Будiвельникiв,1 (буд 275)</t>
  </si>
  <si>
    <t>568вул.Будiвельникiв,11 (буд 268)</t>
  </si>
  <si>
    <t>779вул.Будівельників,9(буд 265)</t>
  </si>
  <si>
    <t>Нетішинської міської ради</t>
  </si>
  <si>
    <t>79/1</t>
  </si>
  <si>
    <t xml:space="preserve">   вул.Будівельників,4 (буд 218) </t>
  </si>
  <si>
    <t>(у редакції рішення восьмої сесії</t>
  </si>
  <si>
    <t xml:space="preserve">                      у 2015 році</t>
  </si>
  <si>
    <t xml:space="preserve">  пр-т. Незалежностi,3(буд302) </t>
  </si>
  <si>
    <t xml:space="preserve">пр-т. Незалежностi,3(буд302) </t>
  </si>
  <si>
    <t>вул. Будівельників, 2 (буд 217)</t>
  </si>
  <si>
    <t>вул. Будівельників, 4 (буд 218)</t>
  </si>
  <si>
    <t>вул. Будівельників, 6 (буд 219)</t>
  </si>
  <si>
    <t>вул. Будівельників, 7 (буд 265)</t>
  </si>
  <si>
    <t>вул. Михайлова, 14 (буд 205)</t>
  </si>
  <si>
    <t>вул. Михайлова, 18 (буд 249)</t>
  </si>
  <si>
    <t>пр-т. Курчатова, 1 (буд 243)</t>
  </si>
  <si>
    <t>пр-т. Курчатова, 11 (буд 236)</t>
  </si>
  <si>
    <t xml:space="preserve">  пр-т.Незалежностi,12(буд222) </t>
  </si>
  <si>
    <t xml:space="preserve">  пр-т.Незалежностi,15(буд207) </t>
  </si>
  <si>
    <t xml:space="preserve">  пр-т. Незалежностi,15(буд207) </t>
  </si>
  <si>
    <t xml:space="preserve">  пр-т. Незалежностi,19(буд213) </t>
  </si>
  <si>
    <t xml:space="preserve">  пр-т. Незалежностi,23(буд211) </t>
  </si>
  <si>
    <t xml:space="preserve">  пр-т. Незалежностi,25(буд209а) </t>
  </si>
  <si>
    <t xml:space="preserve">  пр-т. Незалежностi,27(буд209) </t>
  </si>
  <si>
    <t xml:space="preserve">    вул. Шевченка,10 (буд 237)</t>
  </si>
  <si>
    <t xml:space="preserve">    вул. Шевченка,2 (буд 238)</t>
  </si>
  <si>
    <t xml:space="preserve">    вул. Шевченка,8 (буд 237/1)</t>
  </si>
  <si>
    <t xml:space="preserve">  пр-т. Незалежностi, 9(буд 253) </t>
  </si>
  <si>
    <t>ІТОГО:</t>
  </si>
  <si>
    <t xml:space="preserve">ЖКО м.Hетiшин                                </t>
  </si>
  <si>
    <t>823 Незалежності,24(275/3)</t>
  </si>
  <si>
    <t>621    Будiвельникiв,6 ( буд 219)</t>
  </si>
  <si>
    <t>вп-500</t>
  </si>
  <si>
    <t>Всього по м.Нетішин 2014 рік</t>
  </si>
  <si>
    <t>2015рік</t>
  </si>
  <si>
    <t>Всього по м.Нетішин 2015 рік</t>
  </si>
  <si>
    <t>2017рік</t>
  </si>
  <si>
    <t xml:space="preserve">800    пр-т Незалежностi,28(буд276) </t>
  </si>
  <si>
    <t>957    пр-т Курчатова,1 (Ж/Б 243)</t>
  </si>
  <si>
    <t>Всього по м.Нетішин 2017 рік</t>
  </si>
  <si>
    <t>2014рік</t>
  </si>
  <si>
    <t>859 Будівельників,7 (буд.265)</t>
  </si>
  <si>
    <t>816 пр-т Курчатова,13  (буд252)</t>
  </si>
  <si>
    <t>ЗАТВЕРДЖЕНО</t>
  </si>
  <si>
    <t>Додаток  1</t>
  </si>
  <si>
    <r>
      <t xml:space="preserve">                                                    </t>
    </r>
    <r>
      <rPr>
        <b/>
        <sz val="13"/>
        <rFont val="Times New Roman"/>
        <family val="1"/>
      </rPr>
      <t xml:space="preserve">         Перелік ліфтів</t>
    </r>
  </si>
  <si>
    <t>559    пр-т Курчатова,9 (буд 203)</t>
  </si>
  <si>
    <t xml:space="preserve">512    пр-т Незалежностi,10 (223) </t>
  </si>
  <si>
    <t>602    Набережна,23 (буд 273)</t>
  </si>
  <si>
    <t>493    Михайлова,18 (буд 249)</t>
  </si>
  <si>
    <t>568    Будiвельникiв,11 (буд 268)</t>
  </si>
  <si>
    <t>685    Висоцького,4 (буд 270)</t>
  </si>
  <si>
    <t>692    Михайлова,24 (буд 235)</t>
  </si>
  <si>
    <t>712    Будiвельникiв,1 (буд 275)</t>
  </si>
  <si>
    <t>779    Будівельників,9(буд 265)</t>
  </si>
  <si>
    <t>744    вул.Варшавська,5 (буд 241)</t>
  </si>
  <si>
    <t>536    Будiвельникiв,2 (буд 217)</t>
  </si>
  <si>
    <t>560    Михайлова,14 (буд 205)</t>
  </si>
  <si>
    <t>461    пр-т Курчатова,11 (буд 236)</t>
  </si>
  <si>
    <t>748    Набережна,13 (буд 262)</t>
  </si>
  <si>
    <t>815    пр-т Курчатова,13 (буд 252)</t>
  </si>
  <si>
    <t>566    Будiвельникiв,11 (буд 268)</t>
  </si>
  <si>
    <t>565   Будiвельникiв,11 (буд 268)</t>
  </si>
  <si>
    <t>627   Набережна,21 (буд 274)</t>
  </si>
  <si>
    <t>619   пр-т Курчатова,3 (буд 201)</t>
  </si>
  <si>
    <t>630    пр-т Курчатова,3 (буд 201а)</t>
  </si>
  <si>
    <t>631    пр-т Курчатова,3 (буд 201а)</t>
  </si>
  <si>
    <t>535    Будiвельникiв,2 (буд 217)</t>
  </si>
  <si>
    <t>П-500</t>
  </si>
  <si>
    <t>980    Будiвельникiв,6 (буд 219)</t>
  </si>
  <si>
    <t>958    пр-т Курчатова,1(ж/б243)</t>
  </si>
  <si>
    <t xml:space="preserve">929    пр-т Незалежностi,15 (207) </t>
  </si>
  <si>
    <t xml:space="preserve">924    пр-т Незалежностi,15 (207) </t>
  </si>
  <si>
    <t xml:space="preserve">925    пр-т Незалежностi,15 (207) </t>
  </si>
  <si>
    <t xml:space="preserve">926    пр-т Незалежностi,15 (207) </t>
  </si>
  <si>
    <t xml:space="preserve">927    пр-т Незалежностi,15 (207) </t>
  </si>
  <si>
    <t xml:space="preserve">928    пр-т Незалежностi,15 (207) </t>
  </si>
  <si>
    <t xml:space="preserve">900    пр-т Незалежностi,19 (213) </t>
  </si>
  <si>
    <t xml:space="preserve">910    пр-т Незалежностi,19 (213) </t>
  </si>
  <si>
    <t xml:space="preserve">975    вул.Шевченка,10 (буд237) </t>
  </si>
  <si>
    <t xml:space="preserve">974    вул.Шевченка,10 (буд237) </t>
  </si>
  <si>
    <t>Всього по м.Нетішин за  2014р.</t>
  </si>
  <si>
    <t>658    вул.Варшавська,7 (буд 242)</t>
  </si>
  <si>
    <t>858    Будівельників,7(буд 265)</t>
  </si>
  <si>
    <t>558    пр-т Курчатова,9 (буд.203)</t>
  </si>
  <si>
    <t>659    Варшавська,7 (буд 242)</t>
  </si>
  <si>
    <t>686    Висоцького,4 (буд 270)</t>
  </si>
  <si>
    <t>743    Будiвельникiв,1 (буд 275)</t>
  </si>
  <si>
    <t>711    Будiвельникiв,1 (буд 275)</t>
  </si>
  <si>
    <t>992    Шевченка,2 (буд 238)</t>
  </si>
  <si>
    <t>993    Шевченка,2 (буд 238)</t>
  </si>
  <si>
    <t>953    Шевченка,8 (буд 237/1)</t>
  </si>
  <si>
    <t>954    Шевченка,8 (буд 237/1)</t>
  </si>
  <si>
    <t>955    Шевченка,8 (буд 237/1)</t>
  </si>
  <si>
    <t>956    Шевченка,8 (буд 237/1)</t>
  </si>
  <si>
    <t>1020   Набережна,27 (буд 272)</t>
  </si>
  <si>
    <t>1021   Набережна,27 (буд 272)</t>
  </si>
  <si>
    <t>1022   Набережна,27 (буд 272)</t>
  </si>
  <si>
    <t>1023   Набережна,27 (буд 272)</t>
  </si>
  <si>
    <t>994    Набережна,9 (буд 266)</t>
  </si>
  <si>
    <t>1004   Набережна,9 (буд 266)</t>
  </si>
  <si>
    <t>736    Набережна,11 (буд 261)</t>
  </si>
  <si>
    <t>737    Набережна,11 (буд 261)</t>
  </si>
  <si>
    <t>738    Набережна,11 (буд 261)</t>
  </si>
  <si>
    <t>781    Набережна,13 (буд 262)</t>
  </si>
  <si>
    <t>782    Набережна,13 (буд 262)</t>
  </si>
  <si>
    <t>819    пр-т Незалежностi,13 ( 206)</t>
  </si>
  <si>
    <t>820    пр-т Незалежностi,13 ( 206)</t>
  </si>
  <si>
    <t>821    пр-т Незалежностi,13 ( 206)</t>
  </si>
  <si>
    <t>855    пр-т Незалежностi,23( 211)</t>
  </si>
  <si>
    <t>854    пр-т Незалежностi,23(211)</t>
  </si>
  <si>
    <t xml:space="preserve">856    пр-т Незалежностi,27(буд209) </t>
  </si>
  <si>
    <t xml:space="preserve">857    пр-т Незалежностi,27(буд209) </t>
  </si>
  <si>
    <t xml:space="preserve">1411   пр-т Курчатова,6 (буд 207/1) </t>
  </si>
  <si>
    <t xml:space="preserve">1412   пр-т Курчатова,6 (буд 207/1) </t>
  </si>
  <si>
    <t>1287   пр-т Незалежностi,21 (212)</t>
  </si>
  <si>
    <t>1348   пров Миру,1 (буд 215)</t>
  </si>
  <si>
    <t>1347   пров Миру,1 (буд 215)</t>
  </si>
  <si>
    <t>1346   пров Миру,1 (буд 215)</t>
  </si>
  <si>
    <t>1296   пров Миру,3 (буд 216)</t>
  </si>
  <si>
    <t>1297   пров Миру,3 (буд 216)</t>
  </si>
  <si>
    <t>1299   пров Миру,3 (буд 216)</t>
  </si>
  <si>
    <t>1298   пров Миру,3 (буд 216)</t>
  </si>
  <si>
    <t>1343   пров Миру,3 (буд 216)</t>
  </si>
  <si>
    <t>1344   пров Миру,3 (буд 216)</t>
  </si>
  <si>
    <t>1313   Шевченка,6 (буд 210)</t>
  </si>
  <si>
    <t>1312   Шевченка,6 (буд 210)</t>
  </si>
  <si>
    <t xml:space="preserve">ЖКО м.Hетiшин            </t>
  </si>
  <si>
    <t>Всього по м. Нетішин2017 рік</t>
  </si>
  <si>
    <t>629    Набережна,21 (буд 274)</t>
  </si>
  <si>
    <t>Всього по м.Нетішин 2015рік</t>
  </si>
  <si>
    <t>Додаток  4</t>
  </si>
  <si>
    <t>Додаток 5</t>
  </si>
  <si>
    <t>яким необхідно провести  модернізацію (капітальний ремонт) у  2014-2017 роках.</t>
  </si>
  <si>
    <t>Нетішинської міської VI скликання</t>
  </si>
  <si>
    <t>Додаток 6</t>
  </si>
  <si>
    <t>148/1</t>
  </si>
  <si>
    <t xml:space="preserve"> 450   вул. Будівельників, 4 (218)</t>
  </si>
  <si>
    <t>1402 Набережна,15 (буд 264)</t>
  </si>
  <si>
    <t>1439 Набережна,15а (буд 401)</t>
  </si>
  <si>
    <t>1440 Набережна,15а (буд 401)</t>
  </si>
  <si>
    <t xml:space="preserve">1405 пр-т Курчатова,6 (буд 207/1) </t>
  </si>
  <si>
    <t xml:space="preserve">1406пр-т Курчатова,6 (буд 207/1) </t>
  </si>
  <si>
    <t xml:space="preserve">1407 пр-т Курчатова,6 (буд 207/1) </t>
  </si>
  <si>
    <t xml:space="preserve">1408 пр-т Курчатова,6 (буд 207/1) </t>
  </si>
  <si>
    <t xml:space="preserve">1409 пр-т Курчатова,6 (буд 207/1) </t>
  </si>
  <si>
    <t xml:space="preserve">1410 пр-т Курчатова,6 (буд 207/1) </t>
  </si>
  <si>
    <t xml:space="preserve">1411 пр-т Курчатова,6 (буд 207/1) </t>
  </si>
  <si>
    <t xml:space="preserve">1412 пр-т Курчатова,6 (буд 207/1) </t>
  </si>
  <si>
    <t>1287 пр-т Незалежностi,21 (212)</t>
  </si>
  <si>
    <t>1348 пров Миру,1 (буд 215)</t>
  </si>
  <si>
    <t>1347 пров Миру,1 (буд 215)</t>
  </si>
  <si>
    <t>1346 пров Миру,1 (буд 215)</t>
  </si>
  <si>
    <t>1296 пров Миру,3 (буд 216)</t>
  </si>
  <si>
    <t>1297 пров Миру,3 (буд 216)</t>
  </si>
  <si>
    <t>1299 пров Миру,3 (буд 216)</t>
  </si>
  <si>
    <t>1298 пров Миру,3 (буд 216)</t>
  </si>
  <si>
    <t>1343 пров Миру,3 (буд 216)</t>
  </si>
  <si>
    <t>1344 пров Миру,3 (буд 216)</t>
  </si>
  <si>
    <t>1313 Шевченка,6 (буд 210)</t>
  </si>
  <si>
    <t>1312 Шевченка,6 (буд 210)</t>
  </si>
  <si>
    <t>740 Будiвельникiв,1 (буд 275)</t>
  </si>
  <si>
    <t>742 Будiвельникiв,1 (буд 275)</t>
  </si>
  <si>
    <t>739 Будiвельникiв,1 (буд 275)</t>
  </si>
  <si>
    <t>743 Будiвельникiв,1 (буд 275)</t>
  </si>
  <si>
    <t>711 Будiвельникiв,1 (буд 275)</t>
  </si>
  <si>
    <t>536 Будiвельникiв,2 (буд 217)</t>
  </si>
  <si>
    <t>621 Будiвельникiв,6 ( буд 219)</t>
  </si>
  <si>
    <t>779 Будiвельникiв,9 (буд 267)</t>
  </si>
  <si>
    <t>780 Будiвельникiв,9 (буд 267)</t>
  </si>
  <si>
    <t>744 Варшавська,5 (буд 241)</t>
  </si>
  <si>
    <t>741 Варшавська,5 (буд 241)</t>
  </si>
  <si>
    <t>749 Висоцького,2 (буд 269)</t>
  </si>
  <si>
    <t>750 Висоцького,2 (буд 269)</t>
  </si>
  <si>
    <t>751 Висоцького,2 (буд 269)</t>
  </si>
  <si>
    <t>752 Михайлова,26 (буд 204)</t>
  </si>
  <si>
    <t>753 Михайлова,26 (буд 204)</t>
  </si>
  <si>
    <t>754 Михайлова,26 (буд 204)</t>
  </si>
  <si>
    <t>736 Набережна,11 (буд 261)</t>
  </si>
  <si>
    <t>737 Набережна,11 (буд 261)</t>
  </si>
  <si>
    <t>738 Набережна,11 (буд 261)</t>
  </si>
  <si>
    <t>748 Набережна,13 (буд 262)</t>
  </si>
  <si>
    <t>781 Набережна,13 (буд 262)</t>
  </si>
  <si>
    <t>782 Набережна,13 (буд 262)</t>
  </si>
  <si>
    <t>815 пр-т Курчатова,13 (буд 252)</t>
  </si>
  <si>
    <t>816 пр-т Курчатова,13 (буд 252)</t>
  </si>
  <si>
    <t>819 пр-т Незалежностi,13 ( 206)</t>
  </si>
  <si>
    <t>820 пр-т Незалежностi,13 ( 206)</t>
  </si>
  <si>
    <t>821 пр-т Незалежностi,13 ( 206)</t>
  </si>
  <si>
    <t xml:space="preserve">823 пр-т Незалежностi,24 (275/3) </t>
  </si>
  <si>
    <t xml:space="preserve">822 пр-т Незалежностi,24 (275/3) </t>
  </si>
  <si>
    <t xml:space="preserve">824 пр-т Незалежностi,24 (275/3) </t>
  </si>
  <si>
    <t>782 Набережна,21 (буд 274)</t>
  </si>
  <si>
    <t>16.11..1985</t>
  </si>
  <si>
    <t xml:space="preserve">799 пр-т Незалежностi,28(буд276) </t>
  </si>
  <si>
    <t xml:space="preserve">800 пр-т Незалежностi,28(буд276) </t>
  </si>
  <si>
    <t>Всього по м. Нетішину 2014 рік</t>
  </si>
  <si>
    <t xml:space="preserve">1492   пр-т Незалежностi,3(буд302) </t>
  </si>
  <si>
    <t>1493   пр-т Незалежностi,3(буд302)</t>
  </si>
  <si>
    <t>1494   пр-т Незалежностi,3(буд302)</t>
  </si>
  <si>
    <t>1495   пр-т Незалежностi,3(буд302)</t>
  </si>
  <si>
    <t>1537   пр-т Незалежностi,3(буд302)</t>
  </si>
  <si>
    <t>1538   пр-т Незалежностi,3(буд302)</t>
  </si>
  <si>
    <t>1539   пр-т Незалежностi,3(буд302)</t>
  </si>
  <si>
    <t>858    Будiвельникiв,7 (буд 265)</t>
  </si>
  <si>
    <t>859    Будiвельникiв,7 (буд 265)</t>
  </si>
  <si>
    <t>861    Будiвельникiв,7 (буд 265)</t>
  </si>
  <si>
    <t>860    Будiвельникiв,7 (буд 265)</t>
  </si>
  <si>
    <t>490    Михайлова,14 (буд 205)</t>
  </si>
  <si>
    <t>492    Михайлова,14 (буд 205)</t>
  </si>
  <si>
    <t>958    пр-т Курчатова,1 (Ж/Б 243)</t>
  </si>
  <si>
    <t>500    пр-т Незалежностi,12 ( 222)</t>
  </si>
  <si>
    <t>929    пр-т Незалежностi,15  (207)</t>
  </si>
  <si>
    <t>924    пр-т Незалежностi,15 ( 207)</t>
  </si>
  <si>
    <t>925    пр-т Незалежностi,15 ( 207)</t>
  </si>
  <si>
    <t>926    пр-т Незалежностi,15 ( 207)</t>
  </si>
  <si>
    <t>927    пр-т Незалежностi,15 ( 207)</t>
  </si>
  <si>
    <t>928    пр-т Незалежностi,15 ( 207)</t>
  </si>
  <si>
    <t>900    пр-т Незалежностi,19 ( 213)</t>
  </si>
  <si>
    <t>910    пр-т Незалежностi,19 (213)</t>
  </si>
  <si>
    <t>873    пр-т Незалежностi,25 (209а)</t>
  </si>
  <si>
    <t>874    пр-т Незалежностi,25 (209а)</t>
  </si>
  <si>
    <t>875    пр-т Незалежностi,25 (209а)</t>
  </si>
  <si>
    <t>974    Шевченка,10 (буд 237)</t>
  </si>
  <si>
    <t>Всього по м. Нетішин 2015рік</t>
  </si>
  <si>
    <t>1665   пров Миру,6 (буд 247)</t>
  </si>
  <si>
    <t>1649   Шевченка,24 (буд 243)</t>
  </si>
  <si>
    <t>1647   Шевченка,24 (буд 243)</t>
  </si>
  <si>
    <t>1648   Шевченка,24 (буд 243)</t>
  </si>
  <si>
    <t>1650   Шевченка,24 (буд 243)</t>
  </si>
  <si>
    <t xml:space="preserve">1666   пр-т Незалежностi, 1 (буд 301) </t>
  </si>
  <si>
    <t>Зведений  реєстр із  проведення експертного обстеження, капітального ремонту, модернізації, заміни, диспетчеризації та позачергового технічного огляду  ліфтів  житлового фонду  м. Нетішин</t>
  </si>
  <si>
    <t>багатоповерхових житлових будинків  м. Нетішин, у яких необхідно провести  заміну                  у 2014-2017роках</t>
  </si>
  <si>
    <r>
      <t xml:space="preserve">                                      </t>
    </r>
    <r>
      <rPr>
        <b/>
        <sz val="11"/>
        <rFont val="Arial"/>
        <family val="2"/>
      </rPr>
      <t xml:space="preserve">Перелік ліфтів багатоповерхових житлових будинків м. Нетішин, </t>
    </r>
  </si>
  <si>
    <t>VІІ скликання 25.03.2016 № 8/___)</t>
  </si>
  <si>
    <t xml:space="preserve">                                                                                                                                                                                                                              Технічне переоснащення та зниження до рівня експлуатаційної безпеки зношеності житлового фонду у сфері ліфтового господарства .Забезпечення стабільної та безпечної експлуатації ліфтів та ліфтового обладнання. </t>
  </si>
  <si>
    <t>багатоповерхових житлових будинків  м.Нетішин,  яким необхідно провести  експертне обстеження  у 2014-2017 роках</t>
  </si>
  <si>
    <t>VІІ скликання25.03.2016 № 8/___)</t>
  </si>
  <si>
    <t>VІІ скликання 25 .03.2016 № 8/___)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</si>
</sst>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Sylfae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Lucida Console"/>
      <family val="3"/>
    </font>
    <font>
      <b/>
      <sz val="12"/>
      <color indexed="8"/>
      <name val="Times New Roman"/>
      <family val="1"/>
    </font>
    <font>
      <b/>
      <sz val="8"/>
      <color indexed="8"/>
      <name val="Lucida Console"/>
      <family val="3"/>
    </font>
    <font>
      <b/>
      <sz val="10"/>
      <color indexed="8"/>
      <name val="Times New Roman"/>
      <family val="1"/>
    </font>
    <font>
      <sz val="8"/>
      <name val="Lucida Console"/>
      <family val="3"/>
    </font>
    <font>
      <sz val="10"/>
      <color indexed="8"/>
      <name val="Calibri"/>
      <family val="2"/>
    </font>
    <font>
      <sz val="10"/>
      <color indexed="8"/>
      <name val="Bodoni MT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0"/>
      <color indexed="12"/>
      <name val="Arial Cyr"/>
      <family val="0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name val="Arial Cyr"/>
      <family val="0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2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2" fontId="17" fillId="0" borderId="15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2" fontId="17" fillId="0" borderId="15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2" fontId="19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4" fontId="27" fillId="0" borderId="0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2" fontId="31" fillId="0" borderId="17" xfId="0" applyNumberFormat="1" applyFont="1" applyBorder="1" applyAlignment="1">
      <alignment horizontal="center"/>
    </xf>
    <xf numFmtId="0" fontId="31" fillId="0" borderId="15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2" xfId="0" applyNumberFormat="1" applyFont="1" applyBorder="1" applyAlignment="1">
      <alignment horizontal="center" vertical="center" wrapText="1"/>
    </xf>
    <xf numFmtId="2" fontId="31" fillId="0" borderId="23" xfId="0" applyNumberFormat="1" applyFont="1" applyBorder="1" applyAlignment="1">
      <alignment horizontal="center"/>
    </xf>
    <xf numFmtId="0" fontId="31" fillId="0" borderId="24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0" fontId="31" fillId="0" borderId="26" xfId="0" applyFont="1" applyBorder="1" applyAlignment="1">
      <alignment horizontal="center" vertical="center" wrapText="1"/>
    </xf>
    <xf numFmtId="2" fontId="31" fillId="0" borderId="27" xfId="0" applyNumberFormat="1" applyFont="1" applyBorder="1" applyAlignment="1">
      <alignment horizontal="center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9" xfId="0" applyNumberFormat="1" applyFont="1" applyBorder="1" applyAlignment="1">
      <alignment horizontal="center" vertical="center" wrapText="1"/>
    </xf>
    <xf numFmtId="2" fontId="31" fillId="0" borderId="30" xfId="0" applyNumberFormat="1" applyFont="1" applyBorder="1" applyAlignment="1">
      <alignment horizontal="center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/>
    </xf>
    <xf numFmtId="0" fontId="34" fillId="0" borderId="29" xfId="0" applyFont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31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2" fontId="31" fillId="0" borderId="36" xfId="0" applyNumberFormat="1" applyFont="1" applyBorder="1" applyAlignment="1">
      <alignment horizontal="center"/>
    </xf>
    <xf numFmtId="0" fontId="31" fillId="0" borderId="37" xfId="0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7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0" fillId="0" borderId="33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6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6" fillId="0" borderId="39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2" fontId="0" fillId="0" borderId="34" xfId="0" applyNumberForma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0" fillId="0" borderId="33" xfId="0" applyNumberForma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7" fillId="0" borderId="15" xfId="0" applyFont="1" applyBorder="1" applyAlignment="1">
      <alignment vertical="center"/>
    </xf>
    <xf numFmtId="0" fontId="17" fillId="0" borderId="15" xfId="0" applyFont="1" applyFill="1" applyBorder="1" applyAlignment="1">
      <alignment horizontal="center"/>
    </xf>
    <xf numFmtId="0" fontId="24" fillId="0" borderId="29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 wrapText="1"/>
    </xf>
    <xf numFmtId="2" fontId="27" fillId="0" borderId="25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0" xfId="0" applyNumberFormat="1" applyFont="1" applyBorder="1" applyAlignment="1">
      <alignment vertical="center"/>
    </xf>
    <xf numFmtId="2" fontId="39" fillId="0" borderId="35" xfId="0" applyNumberFormat="1" applyFont="1" applyBorder="1" applyAlignment="1">
      <alignment horizontal="center" vertical="center" wrapText="1"/>
    </xf>
    <xf numFmtId="2" fontId="39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45" xfId="0" applyFont="1" applyBorder="1" applyAlignment="1">
      <alignment horizontal="left" vertical="center" wrapText="1"/>
    </xf>
    <xf numFmtId="0" fontId="0" fillId="0" borderId="45" xfId="0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2" fillId="0" borderId="51" xfId="0" applyFont="1" applyBorder="1" applyAlignment="1">
      <alignment/>
    </xf>
    <xf numFmtId="0" fontId="15" fillId="0" borderId="52" xfId="0" applyFont="1" applyBorder="1" applyAlignment="1">
      <alignment horizontal="left"/>
    </xf>
    <xf numFmtId="0" fontId="2" fillId="0" borderId="53" xfId="0" applyFont="1" applyBorder="1" applyAlignment="1">
      <alignment/>
    </xf>
    <xf numFmtId="0" fontId="2" fillId="0" borderId="52" xfId="0" applyFont="1" applyBorder="1" applyAlignment="1">
      <alignment/>
    </xf>
    <xf numFmtId="0" fontId="10" fillId="0" borderId="52" xfId="0" applyFont="1" applyBorder="1" applyAlignment="1">
      <alignment horizontal="left"/>
    </xf>
    <xf numFmtId="0" fontId="6" fillId="0" borderId="53" xfId="0" applyFont="1" applyBorder="1" applyAlignment="1">
      <alignment/>
    </xf>
    <xf numFmtId="0" fontId="6" fillId="0" borderId="52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14" fontId="31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31" fillId="0" borderId="0" xfId="0" applyFont="1" applyAlignment="1">
      <alignment horizontal="center"/>
    </xf>
    <xf numFmtId="14" fontId="31" fillId="0" borderId="22" xfId="0" applyNumberFormat="1" applyFont="1" applyBorder="1" applyAlignment="1">
      <alignment horizontal="center" vertical="center" wrapText="1"/>
    </xf>
    <xf numFmtId="2" fontId="31" fillId="0" borderId="23" xfId="0" applyNumberFormat="1" applyFont="1" applyBorder="1" applyAlignment="1">
      <alignment horizontal="center"/>
    </xf>
    <xf numFmtId="14" fontId="31" fillId="0" borderId="29" xfId="0" applyNumberFormat="1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/>
    </xf>
    <xf numFmtId="0" fontId="31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26" fillId="0" borderId="34" xfId="0" applyFont="1" applyBorder="1" applyAlignment="1">
      <alignment/>
    </xf>
    <xf numFmtId="0" fontId="31" fillId="0" borderId="0" xfId="0" applyFont="1" applyAlignment="1">
      <alignment/>
    </xf>
    <xf numFmtId="0" fontId="31" fillId="0" borderId="15" xfId="0" applyFont="1" applyBorder="1" applyAlignment="1">
      <alignment vertical="center" wrapText="1"/>
    </xf>
    <xf numFmtId="0" fontId="26" fillId="0" borderId="18" xfId="0" applyFont="1" applyBorder="1" applyAlignment="1">
      <alignment/>
    </xf>
    <xf numFmtId="0" fontId="31" fillId="0" borderId="21" xfId="0" applyFont="1" applyBorder="1" applyAlignment="1">
      <alignment vertical="center" wrapText="1"/>
    </xf>
    <xf numFmtId="0" fontId="31" fillId="0" borderId="37" xfId="0" applyFont="1" applyBorder="1" applyAlignment="1">
      <alignment vertical="center" wrapText="1"/>
    </xf>
    <xf numFmtId="0" fontId="32" fillId="0" borderId="15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31" fillId="0" borderId="15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2" fontId="24" fillId="0" borderId="20" xfId="0" applyNumberFormat="1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2" fontId="24" fillId="0" borderId="15" xfId="0" applyNumberFormat="1" applyFont="1" applyBorder="1" applyAlignment="1">
      <alignment/>
    </xf>
    <xf numFmtId="2" fontId="32" fillId="0" borderId="15" xfId="0" applyNumberFormat="1" applyFont="1" applyBorder="1" applyAlignment="1">
      <alignment/>
    </xf>
    <xf numFmtId="2" fontId="24" fillId="0" borderId="33" xfId="0" applyNumberFormat="1" applyFont="1" applyBorder="1" applyAlignment="1">
      <alignment/>
    </xf>
    <xf numFmtId="2" fontId="32" fillId="0" borderId="36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vertical="center" wrapText="1"/>
    </xf>
    <xf numFmtId="2" fontId="3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2" fontId="13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2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2" fontId="40" fillId="0" borderId="15" xfId="0" applyNumberFormat="1" applyFont="1" applyBorder="1" applyAlignment="1">
      <alignment/>
    </xf>
    <xf numFmtId="0" fontId="41" fillId="0" borderId="15" xfId="0" applyFont="1" applyBorder="1" applyAlignment="1">
      <alignment horizontal="center"/>
    </xf>
    <xf numFmtId="2" fontId="41" fillId="0" borderId="15" xfId="0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23" fillId="0" borderId="15" xfId="0" applyFont="1" applyBorder="1" applyAlignment="1">
      <alignment horizontal="center" wrapText="1"/>
    </xf>
    <xf numFmtId="0" fontId="12" fillId="0" borderId="55" xfId="0" applyFont="1" applyBorder="1" applyAlignment="1">
      <alignment/>
    </xf>
    <xf numFmtId="2" fontId="24" fillId="0" borderId="52" xfId="0" applyNumberFormat="1" applyFont="1" applyBorder="1" applyAlignment="1">
      <alignment/>
    </xf>
    <xf numFmtId="0" fontId="24" fillId="0" borderId="35" xfId="0" applyFont="1" applyBorder="1" applyAlignment="1">
      <alignment vertical="center" wrapText="1"/>
    </xf>
    <xf numFmtId="0" fontId="24" fillId="0" borderId="35" xfId="0" applyFont="1" applyBorder="1" applyAlignment="1">
      <alignment/>
    </xf>
    <xf numFmtId="0" fontId="24" fillId="0" borderId="35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 vertical="center" wrapText="1"/>
    </xf>
    <xf numFmtId="0" fontId="34" fillId="0" borderId="22" xfId="0" applyFont="1" applyFill="1" applyBorder="1" applyAlignment="1">
      <alignment vertical="center" wrapText="1"/>
    </xf>
    <xf numFmtId="0" fontId="34" fillId="0" borderId="22" xfId="0" applyFont="1" applyBorder="1" applyAlignment="1">
      <alignment horizontal="center" vertical="center" wrapText="1"/>
    </xf>
    <xf numFmtId="14" fontId="34" fillId="0" borderId="22" xfId="0" applyNumberFormat="1" applyFont="1" applyBorder="1" applyAlignment="1">
      <alignment vertical="center" wrapText="1"/>
    </xf>
    <xf numFmtId="2" fontId="34" fillId="0" borderId="23" xfId="0" applyNumberFormat="1" applyFont="1" applyFill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14" fontId="34" fillId="0" borderId="0" xfId="0" applyNumberFormat="1" applyFont="1" applyBorder="1" applyAlignment="1">
      <alignment vertical="center" wrapText="1"/>
    </xf>
    <xf numFmtId="2" fontId="34" fillId="0" borderId="25" xfId="0" applyNumberFormat="1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2" fontId="6" fillId="0" borderId="25" xfId="0" applyNumberFormat="1" applyFont="1" applyBorder="1" applyAlignment="1">
      <alignment/>
    </xf>
    <xf numFmtId="2" fontId="34" fillId="0" borderId="25" xfId="0" applyNumberFormat="1" applyFont="1" applyFill="1" applyBorder="1" applyAlignment="1">
      <alignment vertical="center"/>
    </xf>
    <xf numFmtId="2" fontId="34" fillId="0" borderId="25" xfId="0" applyNumberFormat="1" applyFont="1" applyFill="1" applyBorder="1" applyAlignment="1">
      <alignment vertical="center"/>
    </xf>
    <xf numFmtId="2" fontId="34" fillId="0" borderId="25" xfId="0" applyNumberFormat="1" applyFont="1" applyFill="1" applyBorder="1" applyAlignment="1">
      <alignment/>
    </xf>
    <xf numFmtId="2" fontId="34" fillId="0" borderId="25" xfId="0" applyNumberFormat="1" applyFont="1" applyBorder="1" applyAlignment="1">
      <alignment/>
    </xf>
    <xf numFmtId="2" fontId="34" fillId="0" borderId="25" xfId="0" applyNumberFormat="1" applyFont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14" fontId="34" fillId="0" borderId="0" xfId="0" applyNumberFormat="1" applyFont="1" applyBorder="1" applyAlignment="1">
      <alignment vertical="center" wrapText="1"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 vertical="center" wrapText="1"/>
    </xf>
    <xf numFmtId="0" fontId="32" fillId="0" borderId="35" xfId="0" applyFont="1" applyBorder="1" applyAlignment="1">
      <alignment/>
    </xf>
    <xf numFmtId="0" fontId="32" fillId="0" borderId="3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56" xfId="0" applyFont="1" applyBorder="1" applyAlignment="1">
      <alignment vertical="center" wrapText="1"/>
    </xf>
    <xf numFmtId="0" fontId="34" fillId="0" borderId="56" xfId="0" applyFont="1" applyBorder="1" applyAlignment="1">
      <alignment horizontal="left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righ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6" fillId="0" borderId="39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/>
    </xf>
    <xf numFmtId="0" fontId="34" fillId="0" borderId="24" xfId="0" applyFont="1" applyBorder="1" applyAlignment="1">
      <alignment horizontal="righ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40" xfId="0" applyNumberFormat="1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7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14" fontId="6" fillId="0" borderId="57" xfId="0" applyNumberFormat="1" applyFont="1" applyBorder="1" applyAlignment="1">
      <alignment vertical="center" wrapText="1"/>
    </xf>
    <xf numFmtId="0" fontId="6" fillId="0" borderId="59" xfId="0" applyFont="1" applyBorder="1" applyAlignment="1">
      <alignment horizontal="center" vertical="center" wrapText="1"/>
    </xf>
    <xf numFmtId="2" fontId="6" fillId="0" borderId="60" xfId="0" applyNumberFormat="1" applyFont="1" applyBorder="1" applyAlignment="1">
      <alignment/>
    </xf>
    <xf numFmtId="0" fontId="34" fillId="0" borderId="40" xfId="0" applyFont="1" applyBorder="1" applyAlignment="1">
      <alignment vertical="center" wrapText="1"/>
    </xf>
    <xf numFmtId="0" fontId="34" fillId="0" borderId="24" xfId="0" applyFont="1" applyBorder="1" applyAlignment="1">
      <alignment horizontal="center" vertical="center" wrapText="1"/>
    </xf>
    <xf numFmtId="14" fontId="34" fillId="0" borderId="40" xfId="0" applyNumberFormat="1" applyFont="1" applyBorder="1" applyAlignment="1">
      <alignment vertical="center" wrapText="1"/>
    </xf>
    <xf numFmtId="0" fontId="34" fillId="0" borderId="25" xfId="0" applyFont="1" applyBorder="1" applyAlignment="1">
      <alignment horizontal="center" vertical="center" wrapText="1"/>
    </xf>
    <xf numFmtId="2" fontId="34" fillId="0" borderId="6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5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vertical="center" wrapText="1"/>
    </xf>
    <xf numFmtId="2" fontId="34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2" fontId="34" fillId="0" borderId="0" xfId="0" applyNumberFormat="1" applyFont="1" applyBorder="1" applyAlignment="1">
      <alignment vertical="center"/>
    </xf>
    <xf numFmtId="0" fontId="34" fillId="0" borderId="37" xfId="0" applyFont="1" applyBorder="1" applyAlignment="1">
      <alignment horizontal="right" vertical="center" wrapTex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2" fontId="34" fillId="0" borderId="38" xfId="0" applyNumberFormat="1" applyFont="1" applyBorder="1" applyAlignment="1">
      <alignment vertical="center"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horizontal="left" wrapText="1"/>
    </xf>
    <xf numFmtId="0" fontId="34" fillId="0" borderId="1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 indent="1"/>
    </xf>
    <xf numFmtId="2" fontId="34" fillId="0" borderId="17" xfId="0" applyNumberFormat="1" applyFont="1" applyBorder="1" applyAlignment="1">
      <alignment/>
    </xf>
    <xf numFmtId="0" fontId="32" fillId="0" borderId="52" xfId="0" applyFont="1" applyBorder="1" applyAlignment="1">
      <alignment vertical="center"/>
    </xf>
    <xf numFmtId="0" fontId="32" fillId="0" borderId="62" xfId="0" applyFont="1" applyBorder="1" applyAlignment="1">
      <alignment vertical="center" wrapText="1"/>
    </xf>
    <xf numFmtId="0" fontId="34" fillId="0" borderId="63" xfId="0" applyFont="1" applyBorder="1" applyAlignment="1">
      <alignment horizontal="center"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/>
    </xf>
    <xf numFmtId="2" fontId="32" fillId="0" borderId="52" xfId="0" applyNumberFormat="1" applyFont="1" applyBorder="1" applyAlignment="1">
      <alignment/>
    </xf>
    <xf numFmtId="0" fontId="32" fillId="0" borderId="65" xfId="0" applyFont="1" applyFill="1" applyBorder="1" applyAlignment="1">
      <alignment vertical="center" wrapText="1"/>
    </xf>
    <xf numFmtId="0" fontId="24" fillId="0" borderId="18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15" fillId="0" borderId="3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35" xfId="0" applyFont="1" applyBorder="1" applyAlignment="1">
      <alignment/>
    </xf>
    <xf numFmtId="2" fontId="15" fillId="0" borderId="15" xfId="0" applyNumberFormat="1" applyFont="1" applyBorder="1" applyAlignment="1">
      <alignment/>
    </xf>
    <xf numFmtId="2" fontId="15" fillId="0" borderId="35" xfId="0" applyNumberFormat="1" applyFont="1" applyBorder="1" applyAlignment="1">
      <alignment/>
    </xf>
    <xf numFmtId="0" fontId="26" fillId="0" borderId="33" xfId="0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14" fontId="10" fillId="0" borderId="35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14" fontId="46" fillId="0" borderId="35" xfId="0" applyNumberFormat="1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4" fontId="48" fillId="0" borderId="0" xfId="0" applyNumberFormat="1" applyFont="1" applyBorder="1" applyAlignment="1">
      <alignment horizontal="center" vertical="center" wrapText="1"/>
    </xf>
    <xf numFmtId="2" fontId="48" fillId="0" borderId="2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2" fontId="49" fillId="0" borderId="3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0" fontId="24" fillId="0" borderId="35" xfId="0" applyFont="1" applyFill="1" applyBorder="1" applyAlignment="1">
      <alignment horizontal="left" vertical="center" wrapText="1"/>
    </xf>
    <xf numFmtId="2" fontId="43" fillId="0" borderId="36" xfId="0" applyNumberFormat="1" applyFont="1" applyBorder="1" applyAlignment="1">
      <alignment horizontal="center" vertical="center"/>
    </xf>
    <xf numFmtId="14" fontId="5" fillId="0" borderId="35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4" fontId="45" fillId="0" borderId="22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40" xfId="0" applyBorder="1" applyAlignment="1">
      <alignment horizontal="center" vertical="justify" wrapText="1"/>
    </xf>
    <xf numFmtId="0" fontId="0" fillId="0" borderId="40" xfId="0" applyBorder="1" applyAlignment="1">
      <alignment/>
    </xf>
    <xf numFmtId="0" fontId="2" fillId="0" borderId="39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32" fillId="0" borderId="66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67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24" fillId="0" borderId="68" xfId="0" applyFont="1" applyFill="1" applyBorder="1" applyAlignment="1">
      <alignment vertical="center" wrapText="1"/>
    </xf>
    <xf numFmtId="0" fontId="12" fillId="0" borderId="69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3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Application%20Data\Opera\Opera\temporary_downloads\2013-2017%20&#1077;&#1082;&#1089;&#1087;&#1077;&#1088;&#1090;&#1080;&#1079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162\&#1083;&#1080;&#1092;&#1090;&#1080;%20&#1076;&#1086;&#1076;&#1072;&#1090;&#1082;&#1080;%201,3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кспертиза 2014 р"/>
      <sheetName val="експертиза 2015 р"/>
      <sheetName val="експ2015 нов ціни"/>
      <sheetName val="експертиза 2016 р"/>
      <sheetName val="експертиза 2017р"/>
      <sheetName val="зведена"/>
    </sheetNames>
    <sheetDataSet>
      <sheetData sheetId="5">
        <row r="64">
          <cell r="A64">
            <v>57</v>
          </cell>
          <cell r="H64">
            <v>145260.98999999993</v>
          </cell>
        </row>
        <row r="162">
          <cell r="A162">
            <v>6</v>
          </cell>
          <cell r="H162">
            <v>20977.829999999998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на 2014"/>
      <sheetName val="замена 2015"/>
      <sheetName val="замена 2016"/>
      <sheetName val="замена 2017"/>
      <sheetName val="зведмодкап"/>
      <sheetName val="звед.заміна"/>
      <sheetName val="зведений 13-17 (2)"/>
    </sheetNames>
    <sheetDataSet>
      <sheetData sheetId="4">
        <row r="152">
          <cell r="B152">
            <v>27</v>
          </cell>
          <cell r="I152">
            <v>4603125.199999998</v>
          </cell>
        </row>
      </sheetData>
      <sheetData sheetId="5">
        <row r="19">
          <cell r="A19">
            <v>4</v>
          </cell>
          <cell r="H19">
            <v>1221200</v>
          </cell>
        </row>
        <row r="32">
          <cell r="A32">
            <v>2</v>
          </cell>
          <cell r="H32">
            <v>720300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9">
      <selection activeCell="D10" sqref="D10"/>
    </sheetView>
  </sheetViews>
  <sheetFormatPr defaultColWidth="9.00390625" defaultRowHeight="12.75"/>
  <cols>
    <col min="1" max="1" width="5.125" style="0" customWidth="1"/>
    <col min="2" max="2" width="14.25390625" style="0" customWidth="1"/>
    <col min="3" max="3" width="15.875" style="0" customWidth="1"/>
    <col min="4" max="4" width="9.375" style="0" customWidth="1"/>
    <col min="5" max="5" width="15.125" style="0" customWidth="1"/>
    <col min="6" max="6" width="10.125" style="0" customWidth="1"/>
    <col min="7" max="10" width="11.875" style="0" bestFit="1" customWidth="1"/>
    <col min="11" max="11" width="17.875" style="0" customWidth="1"/>
  </cols>
  <sheetData>
    <row r="1" spans="9:11" ht="16.5">
      <c r="I1" s="164" t="s">
        <v>260</v>
      </c>
      <c r="J1" s="165"/>
      <c r="K1" s="166"/>
    </row>
    <row r="2" spans="9:11" ht="16.5">
      <c r="I2" s="3" t="s">
        <v>259</v>
      </c>
      <c r="J2" s="3"/>
      <c r="K2" s="167"/>
    </row>
    <row r="3" spans="9:11" ht="16.5">
      <c r="I3" s="3" t="s">
        <v>160</v>
      </c>
      <c r="J3" s="3"/>
      <c r="K3" s="167"/>
    </row>
    <row r="4" spans="9:11" ht="16.5">
      <c r="I4" s="3" t="s">
        <v>159</v>
      </c>
      <c r="J4" s="3"/>
      <c r="K4" s="167"/>
    </row>
    <row r="5" spans="9:11" ht="16.5">
      <c r="I5" s="3" t="s">
        <v>213</v>
      </c>
      <c r="J5" s="3"/>
      <c r="K5" s="167"/>
    </row>
    <row r="6" spans="9:11" ht="16.5">
      <c r="I6" s="3" t="s">
        <v>221</v>
      </c>
      <c r="J6" s="3"/>
      <c r="K6" s="167"/>
    </row>
    <row r="7" spans="9:11" ht="16.5">
      <c r="I7" s="3" t="s">
        <v>218</v>
      </c>
      <c r="J7" s="3"/>
      <c r="K7" s="167"/>
    </row>
    <row r="8" spans="9:11" ht="16.5">
      <c r="I8" s="451" t="s">
        <v>450</v>
      </c>
      <c r="J8" s="451"/>
      <c r="K8" s="452"/>
    </row>
    <row r="9" ht="12" customHeight="1">
      <c r="I9" s="6"/>
    </row>
    <row r="10" ht="18.75">
      <c r="C10" s="1" t="s">
        <v>0</v>
      </c>
    </row>
    <row r="11" ht="14.25" customHeight="1"/>
    <row r="12" spans="1:11" ht="28.5" customHeight="1">
      <c r="A12" s="455" t="s">
        <v>1</v>
      </c>
      <c r="B12" s="457" t="s">
        <v>3</v>
      </c>
      <c r="C12" s="449" t="s">
        <v>2</v>
      </c>
      <c r="D12" s="463" t="s">
        <v>4</v>
      </c>
      <c r="E12" s="463" t="s">
        <v>5</v>
      </c>
      <c r="F12" s="449" t="s">
        <v>6</v>
      </c>
      <c r="G12" s="459" t="s">
        <v>25</v>
      </c>
      <c r="H12" s="460"/>
      <c r="I12" s="460"/>
      <c r="J12" s="461"/>
      <c r="K12" s="457" t="s">
        <v>11</v>
      </c>
    </row>
    <row r="13" spans="1:11" ht="15.75">
      <c r="A13" s="456"/>
      <c r="B13" s="458"/>
      <c r="C13" s="450"/>
      <c r="D13" s="464"/>
      <c r="E13" s="464"/>
      <c r="F13" s="450"/>
      <c r="G13" s="120" t="s">
        <v>7</v>
      </c>
      <c r="H13" s="122" t="s">
        <v>8</v>
      </c>
      <c r="I13" s="114" t="s">
        <v>9</v>
      </c>
      <c r="J13" s="122" t="s">
        <v>10</v>
      </c>
      <c r="K13" s="462"/>
    </row>
    <row r="14" spans="1:11" ht="15" customHeight="1">
      <c r="A14" s="123">
        <v>1</v>
      </c>
      <c r="B14" s="126">
        <v>2</v>
      </c>
      <c r="C14" s="116">
        <v>3</v>
      </c>
      <c r="D14" s="123">
        <v>4</v>
      </c>
      <c r="E14" s="123">
        <v>5</v>
      </c>
      <c r="F14" s="116">
        <v>6</v>
      </c>
      <c r="G14" s="115">
        <v>7</v>
      </c>
      <c r="H14" s="123">
        <v>8</v>
      </c>
      <c r="I14" s="116">
        <v>9</v>
      </c>
      <c r="J14" s="123">
        <v>10</v>
      </c>
      <c r="K14" s="126">
        <v>11</v>
      </c>
    </row>
    <row r="15" spans="1:11" ht="156" customHeight="1">
      <c r="A15" s="453">
        <v>1</v>
      </c>
      <c r="B15" s="492" t="s">
        <v>451</v>
      </c>
      <c r="C15" s="135" t="s">
        <v>74</v>
      </c>
      <c r="D15" s="132" t="s">
        <v>12</v>
      </c>
      <c r="E15" s="128" t="s">
        <v>15</v>
      </c>
      <c r="F15" s="118" t="s">
        <v>16</v>
      </c>
      <c r="G15" s="117">
        <v>145260.99</v>
      </c>
      <c r="H15" s="124">
        <v>117433.92</v>
      </c>
      <c r="I15" s="169">
        <v>123615.19</v>
      </c>
      <c r="J15" s="124">
        <v>20977.83</v>
      </c>
      <c r="K15" s="127" t="s">
        <v>19</v>
      </c>
    </row>
    <row r="16" spans="1:11" ht="123.75" customHeight="1">
      <c r="A16" s="454"/>
      <c r="B16" s="493"/>
      <c r="C16" s="136" t="s">
        <v>13</v>
      </c>
      <c r="D16" s="133" t="s">
        <v>12</v>
      </c>
      <c r="E16" s="5" t="s">
        <v>15</v>
      </c>
      <c r="F16" s="134" t="s">
        <v>16</v>
      </c>
      <c r="G16" s="140">
        <v>1221200</v>
      </c>
      <c r="H16" s="119">
        <v>0</v>
      </c>
      <c r="I16" s="140">
        <v>487694</v>
      </c>
      <c r="J16" s="137">
        <v>720300</v>
      </c>
      <c r="K16" s="141" t="s">
        <v>20</v>
      </c>
    </row>
    <row r="17" spans="1:11" ht="206.25" customHeight="1">
      <c r="A17" s="454"/>
      <c r="B17" s="493"/>
      <c r="C17" s="153" t="s">
        <v>14</v>
      </c>
      <c r="D17" s="143" t="s">
        <v>12</v>
      </c>
      <c r="E17" s="139" t="s">
        <v>15</v>
      </c>
      <c r="F17" s="154" t="s">
        <v>16</v>
      </c>
      <c r="G17" s="119">
        <v>6395757</v>
      </c>
      <c r="H17" s="125">
        <v>3600910</v>
      </c>
      <c r="I17" s="170">
        <v>3517225.22</v>
      </c>
      <c r="J17" s="121">
        <v>4603125.2</v>
      </c>
      <c r="K17" s="142" t="s">
        <v>21</v>
      </c>
    </row>
    <row r="18" spans="1:11" ht="150.75" customHeight="1">
      <c r="A18" s="454"/>
      <c r="B18" s="493"/>
      <c r="C18" s="131" t="s">
        <v>214</v>
      </c>
      <c r="D18" s="132" t="s">
        <v>12</v>
      </c>
      <c r="E18" s="128" t="s">
        <v>15</v>
      </c>
      <c r="F18" s="118" t="s">
        <v>16</v>
      </c>
      <c r="G18" s="152">
        <v>176616</v>
      </c>
      <c r="H18" s="4">
        <v>173940</v>
      </c>
      <c r="I18" s="152">
        <v>173940</v>
      </c>
      <c r="J18" s="4">
        <v>173940</v>
      </c>
      <c r="K18" s="138" t="s">
        <v>18</v>
      </c>
    </row>
    <row r="19" spans="1:11" ht="120">
      <c r="A19" s="130"/>
      <c r="B19" s="456"/>
      <c r="C19" s="144" t="s">
        <v>22</v>
      </c>
      <c r="D19" s="145" t="s">
        <v>23</v>
      </c>
      <c r="E19" s="139" t="s">
        <v>24</v>
      </c>
      <c r="F19" s="148" t="s">
        <v>16</v>
      </c>
      <c r="G19" s="146">
        <v>0</v>
      </c>
      <c r="H19" s="119">
        <v>54560</v>
      </c>
      <c r="I19" s="147">
        <v>58000</v>
      </c>
      <c r="J19" s="150">
        <v>0</v>
      </c>
      <c r="K19" s="149" t="s">
        <v>26</v>
      </c>
    </row>
    <row r="20" spans="1:11" ht="15.75">
      <c r="A20" s="129"/>
      <c r="B20" s="376" t="s">
        <v>17</v>
      </c>
      <c r="C20" s="377"/>
      <c r="D20" s="378"/>
      <c r="E20" s="378"/>
      <c r="F20" s="378"/>
      <c r="G20" s="379">
        <f>SUM(G15:G19)</f>
        <v>7938833.99</v>
      </c>
      <c r="H20" s="380">
        <f>SUM(H15:H19)</f>
        <v>3946843.92</v>
      </c>
      <c r="I20" s="379">
        <f>SUM(I15:I19)</f>
        <v>4360474.41</v>
      </c>
      <c r="J20" s="380">
        <f>SUM(J15:J19)</f>
        <v>5518343.03</v>
      </c>
      <c r="K20" s="151"/>
    </row>
    <row r="22" ht="16.5">
      <c r="C22" s="3"/>
    </row>
    <row r="23" ht="16.5">
      <c r="C23" s="2"/>
    </row>
    <row r="24" ht="16.5">
      <c r="C24" s="2"/>
    </row>
    <row r="25" ht="16.5">
      <c r="C25" s="2"/>
    </row>
    <row r="26" spans="2:8" ht="16.5">
      <c r="B26" s="2"/>
      <c r="H26" s="2"/>
    </row>
    <row r="27" spans="2:8" ht="16.5">
      <c r="B27" s="2"/>
      <c r="H27" s="2"/>
    </row>
    <row r="28" ht="16.5">
      <c r="H28" s="2"/>
    </row>
    <row r="29" ht="16.5">
      <c r="H29" s="2"/>
    </row>
    <row r="30" spans="3:8" ht="16.5">
      <c r="C30" s="2"/>
      <c r="H30" s="2"/>
    </row>
    <row r="31" ht="16.5">
      <c r="H31" s="2"/>
    </row>
  </sheetData>
  <mergeCells count="11">
    <mergeCell ref="E12:E13"/>
    <mergeCell ref="F12:F13"/>
    <mergeCell ref="I8:K8"/>
    <mergeCell ref="A15:A18"/>
    <mergeCell ref="B15:B19"/>
    <mergeCell ref="A12:A13"/>
    <mergeCell ref="B12:B13"/>
    <mergeCell ref="G12:J12"/>
    <mergeCell ref="K12:K13"/>
    <mergeCell ref="C12:C13"/>
    <mergeCell ref="D12:D13"/>
  </mergeCells>
  <printOptions/>
  <pageMargins left="0.5905511811023623" right="0.5905511811023623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0">
      <selection activeCell="J8" sqref="J8"/>
    </sheetView>
  </sheetViews>
  <sheetFormatPr defaultColWidth="9.00390625" defaultRowHeight="12.75"/>
  <cols>
    <col min="1" max="1" width="9.25390625" style="0" customWidth="1"/>
    <col min="2" max="2" width="8.125" style="0" customWidth="1"/>
    <col min="3" max="3" width="12.375" style="0" customWidth="1"/>
    <col min="4" max="4" width="8.25390625" style="0" customWidth="1"/>
    <col min="5" max="5" width="11.875" style="0" customWidth="1"/>
    <col min="6" max="6" width="8.625" style="0" customWidth="1"/>
    <col min="7" max="7" width="13.125" style="0" customWidth="1"/>
    <col min="8" max="8" width="8.625" style="0" customWidth="1"/>
    <col min="9" max="9" width="11.25390625" style="0" customWidth="1"/>
    <col min="10" max="10" width="8.00390625" style="0" customWidth="1"/>
    <col min="11" max="11" width="11.375" style="0" customWidth="1"/>
    <col min="12" max="12" width="14.00390625" style="0" customWidth="1"/>
  </cols>
  <sheetData>
    <row r="1" spans="1:12" ht="14.25">
      <c r="A1" s="36"/>
      <c r="B1" s="36"/>
      <c r="C1" s="36"/>
      <c r="D1" s="36"/>
      <c r="E1" s="36"/>
      <c r="F1" s="36"/>
      <c r="G1" s="36"/>
      <c r="H1" s="37"/>
      <c r="I1" s="36"/>
      <c r="J1" s="36"/>
      <c r="K1" s="36"/>
      <c r="L1" s="36"/>
    </row>
    <row r="2" spans="1:12" ht="16.5">
      <c r="A2" s="36"/>
      <c r="B2" s="36"/>
      <c r="C2" s="36"/>
      <c r="D2" s="36"/>
      <c r="E2" s="36"/>
      <c r="F2" s="36"/>
      <c r="G2" s="36"/>
      <c r="H2" s="8"/>
      <c r="I2" s="164" t="s">
        <v>212</v>
      </c>
      <c r="J2" s="165"/>
      <c r="K2" s="166"/>
      <c r="L2" s="167"/>
    </row>
    <row r="3" spans="1:12" ht="16.5">
      <c r="A3" s="36"/>
      <c r="B3" s="36"/>
      <c r="C3" s="36"/>
      <c r="D3" s="36"/>
      <c r="E3" s="36"/>
      <c r="F3" s="36"/>
      <c r="G3" s="36"/>
      <c r="H3" s="9"/>
      <c r="I3" s="3" t="s">
        <v>259</v>
      </c>
      <c r="J3" s="3"/>
      <c r="K3" s="167"/>
      <c r="L3" s="167"/>
    </row>
    <row r="4" spans="1:12" ht="16.5">
      <c r="A4" s="36"/>
      <c r="B4" s="36"/>
      <c r="C4" s="36"/>
      <c r="D4" s="36"/>
      <c r="E4" s="36"/>
      <c r="F4" s="36"/>
      <c r="G4" s="36"/>
      <c r="H4" s="9"/>
      <c r="I4" s="3" t="s">
        <v>160</v>
      </c>
      <c r="J4" s="3"/>
      <c r="K4" s="167"/>
      <c r="L4" s="167"/>
    </row>
    <row r="5" spans="1:12" ht="16.5">
      <c r="A5" s="36"/>
      <c r="B5" s="36"/>
      <c r="C5" s="36"/>
      <c r="D5" s="36"/>
      <c r="E5" s="36"/>
      <c r="F5" s="36"/>
      <c r="G5" s="36"/>
      <c r="H5" s="9"/>
      <c r="I5" s="3" t="s">
        <v>159</v>
      </c>
      <c r="J5" s="3"/>
      <c r="K5" s="167"/>
      <c r="L5" s="167"/>
    </row>
    <row r="6" spans="1:12" ht="16.5">
      <c r="A6" s="36"/>
      <c r="B6" s="36"/>
      <c r="C6" s="36"/>
      <c r="D6" s="36"/>
      <c r="E6" s="36"/>
      <c r="F6" s="36"/>
      <c r="G6" s="36"/>
      <c r="H6" s="9"/>
      <c r="I6" s="3" t="s">
        <v>213</v>
      </c>
      <c r="J6" s="3"/>
      <c r="K6" s="167"/>
      <c r="L6" s="167"/>
    </row>
    <row r="7" spans="1:12" ht="16.5">
      <c r="A7" s="36"/>
      <c r="B7" s="36"/>
      <c r="C7" s="36"/>
      <c r="D7" s="36"/>
      <c r="E7" s="36"/>
      <c r="F7" s="36"/>
      <c r="G7" s="36"/>
      <c r="H7" s="9"/>
      <c r="I7" s="3" t="s">
        <v>221</v>
      </c>
      <c r="J7" s="3"/>
      <c r="K7" s="167"/>
      <c r="L7" s="167"/>
    </row>
    <row r="8" spans="1:12" ht="16.5">
      <c r="A8" s="36"/>
      <c r="B8" s="36"/>
      <c r="C8" s="36"/>
      <c r="D8" s="36"/>
      <c r="E8" s="36"/>
      <c r="F8" s="36"/>
      <c r="G8" s="36"/>
      <c r="H8" s="9"/>
      <c r="I8" s="3" t="s">
        <v>218</v>
      </c>
      <c r="J8" s="3"/>
      <c r="K8" s="167"/>
      <c r="L8" s="167"/>
    </row>
    <row r="9" spans="1:12" ht="16.5">
      <c r="A9" s="36"/>
      <c r="B9" s="36"/>
      <c r="C9" s="36"/>
      <c r="D9" s="36"/>
      <c r="E9" s="36"/>
      <c r="F9" s="36"/>
      <c r="G9" s="36"/>
      <c r="H9" s="9"/>
      <c r="I9" s="451" t="s">
        <v>450</v>
      </c>
      <c r="J9" s="451"/>
      <c r="K9" s="452"/>
      <c r="L9" s="167"/>
    </row>
    <row r="10" spans="1:12" ht="15.75">
      <c r="A10" s="36"/>
      <c r="B10" s="36"/>
      <c r="C10" s="36"/>
      <c r="D10" s="36"/>
      <c r="E10" s="36"/>
      <c r="F10" s="36"/>
      <c r="G10" s="36"/>
      <c r="H10" s="9"/>
      <c r="I10" s="38"/>
      <c r="J10" s="38"/>
      <c r="K10" s="38"/>
      <c r="L10" s="36"/>
    </row>
    <row r="11" spans="1:12" ht="15.75">
      <c r="A11" s="36"/>
      <c r="B11" s="36"/>
      <c r="C11" s="36"/>
      <c r="D11" s="36"/>
      <c r="E11" s="36"/>
      <c r="F11" s="36"/>
      <c r="G11" s="36"/>
      <c r="H11" s="9"/>
      <c r="I11" s="38"/>
      <c r="J11" s="38"/>
      <c r="K11" s="38"/>
      <c r="L11" s="36"/>
    </row>
    <row r="12" spans="1:12" ht="14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30.75" customHeight="1">
      <c r="A13" s="465" t="s">
        <v>447</v>
      </c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</row>
    <row r="14" spans="1:12" ht="14.25">
      <c r="A14" s="36"/>
      <c r="B14" s="36"/>
      <c r="C14" s="36"/>
      <c r="D14" s="36"/>
      <c r="E14" s="37"/>
      <c r="F14" s="36"/>
      <c r="G14" s="36"/>
      <c r="H14" s="36"/>
      <c r="I14" s="36"/>
      <c r="J14" s="36"/>
      <c r="K14" s="36"/>
      <c r="L14" s="36"/>
    </row>
    <row r="15" spans="1:12" ht="14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53.25" customHeight="1">
      <c r="A16" s="155" t="s">
        <v>75</v>
      </c>
      <c r="B16" s="466" t="s">
        <v>76</v>
      </c>
      <c r="C16" s="466"/>
      <c r="D16" s="466" t="s">
        <v>77</v>
      </c>
      <c r="E16" s="466"/>
      <c r="F16" s="466" t="s">
        <v>78</v>
      </c>
      <c r="G16" s="466"/>
      <c r="H16" s="467" t="s">
        <v>79</v>
      </c>
      <c r="I16" s="468"/>
      <c r="J16" s="467" t="s">
        <v>80</v>
      </c>
      <c r="K16" s="468"/>
      <c r="L16" s="466" t="s">
        <v>81</v>
      </c>
    </row>
    <row r="17" spans="1:12" ht="38.25">
      <c r="A17" s="39" t="s">
        <v>82</v>
      </c>
      <c r="B17" s="40" t="s">
        <v>83</v>
      </c>
      <c r="C17" s="41" t="s">
        <v>84</v>
      </c>
      <c r="D17" s="40" t="s">
        <v>83</v>
      </c>
      <c r="E17" s="41" t="s">
        <v>85</v>
      </c>
      <c r="F17" s="40" t="s">
        <v>83</v>
      </c>
      <c r="G17" s="41" t="s">
        <v>84</v>
      </c>
      <c r="H17" s="41" t="s">
        <v>83</v>
      </c>
      <c r="I17" s="41" t="s">
        <v>86</v>
      </c>
      <c r="J17" s="41" t="s">
        <v>83</v>
      </c>
      <c r="K17" s="41" t="s">
        <v>86</v>
      </c>
      <c r="L17" s="466"/>
    </row>
    <row r="18" spans="1:12" ht="14.25">
      <c r="A18" s="42">
        <v>2014</v>
      </c>
      <c r="B18" s="43">
        <f>'[1]зведена'!$A$64</f>
        <v>57</v>
      </c>
      <c r="C18" s="42">
        <f>'[1]зведена'!$H$64</f>
        <v>145260.98999999993</v>
      </c>
      <c r="D18" s="43">
        <f>'[2]звед.заміна'!A19</f>
        <v>4</v>
      </c>
      <c r="E18" s="44">
        <f>'[2]звед.заміна'!H19</f>
        <v>1221200</v>
      </c>
      <c r="F18" s="43">
        <v>39</v>
      </c>
      <c r="G18" s="44">
        <v>6395757</v>
      </c>
      <c r="H18" s="45">
        <v>66</v>
      </c>
      <c r="I18" s="44">
        <f>66*2676</f>
        <v>176616</v>
      </c>
      <c r="J18" s="54">
        <v>0</v>
      </c>
      <c r="K18" s="44">
        <v>0</v>
      </c>
      <c r="L18" s="44">
        <f>C18+E18+G18+I18</f>
        <v>7938833.99</v>
      </c>
    </row>
    <row r="19" spans="1:12" ht="14.25">
      <c r="A19" s="42">
        <v>2015</v>
      </c>
      <c r="B19" s="43">
        <v>43</v>
      </c>
      <c r="C19" s="44">
        <v>117433.92</v>
      </c>
      <c r="D19" s="43">
        <v>0</v>
      </c>
      <c r="E19" s="44">
        <v>0</v>
      </c>
      <c r="F19" s="43">
        <v>24</v>
      </c>
      <c r="G19" s="44">
        <v>3600910</v>
      </c>
      <c r="H19" s="45">
        <v>65</v>
      </c>
      <c r="I19" s="44">
        <v>173940</v>
      </c>
      <c r="J19" s="54">
        <v>45</v>
      </c>
      <c r="K19" s="44">
        <v>54560</v>
      </c>
      <c r="L19" s="44">
        <f>C19+E19+G19+I19+K19</f>
        <v>3946843.92</v>
      </c>
    </row>
    <row r="20" spans="1:12" ht="14.25">
      <c r="A20" s="42">
        <v>2016</v>
      </c>
      <c r="B20" s="273">
        <v>49</v>
      </c>
      <c r="C20" s="270">
        <v>123615.19</v>
      </c>
      <c r="D20" s="156">
        <v>22</v>
      </c>
      <c r="E20" s="44">
        <v>487694</v>
      </c>
      <c r="F20" s="43">
        <v>17</v>
      </c>
      <c r="G20" s="270">
        <v>3517225.22</v>
      </c>
      <c r="H20" s="45">
        <v>65</v>
      </c>
      <c r="I20" s="44">
        <f>65*2676</f>
        <v>173940</v>
      </c>
      <c r="J20" s="54">
        <v>48</v>
      </c>
      <c r="K20" s="44">
        <v>58000</v>
      </c>
      <c r="L20" s="44">
        <f>C20+E20+G20+I20+K20</f>
        <v>4360474.41</v>
      </c>
    </row>
    <row r="21" spans="1:12" ht="14.25">
      <c r="A21" s="42">
        <v>2017</v>
      </c>
      <c r="B21" s="46">
        <f>'[1]зведена'!$A$162</f>
        <v>6</v>
      </c>
      <c r="C21" s="47">
        <f>'[1]зведена'!$H$162</f>
        <v>20977.829999999998</v>
      </c>
      <c r="D21" s="46">
        <f>'[2]звед.заміна'!A32</f>
        <v>2</v>
      </c>
      <c r="E21" s="48">
        <f>'[2]звед.заміна'!H32</f>
        <v>720300</v>
      </c>
      <c r="F21" s="46">
        <f>'[2]зведмодкап'!B152</f>
        <v>27</v>
      </c>
      <c r="G21" s="48">
        <f>'[2]зведмодкап'!I152</f>
        <v>4603125.199999998</v>
      </c>
      <c r="H21" s="49">
        <v>65</v>
      </c>
      <c r="I21" s="48">
        <f>65*2676</f>
        <v>173940</v>
      </c>
      <c r="J21" s="55">
        <v>0</v>
      </c>
      <c r="K21" s="48">
        <v>0</v>
      </c>
      <c r="L21" s="44">
        <f>C21+E21+G21+I21+K21</f>
        <v>5518343.029999998</v>
      </c>
    </row>
    <row r="22" spans="1:12" ht="15">
      <c r="A22" s="50" t="s">
        <v>87</v>
      </c>
      <c r="B22" s="271">
        <v>155</v>
      </c>
      <c r="C22" s="271">
        <f>SUM(C18:C21)</f>
        <v>407287.92999999993</v>
      </c>
      <c r="D22" s="51">
        <v>28</v>
      </c>
      <c r="E22" s="52">
        <f>SUM(E18:E21)</f>
        <v>2429194</v>
      </c>
      <c r="F22" s="51">
        <v>107</v>
      </c>
      <c r="G22" s="272">
        <f>SUM(G18:G21)</f>
        <v>18117017.419999998</v>
      </c>
      <c r="H22" s="53">
        <v>261</v>
      </c>
      <c r="I22" s="52">
        <f>SUM(I18:I21)</f>
        <v>698436</v>
      </c>
      <c r="J22" s="53">
        <v>93</v>
      </c>
      <c r="K22" s="52">
        <f>SUM(K18:K21)</f>
        <v>112560</v>
      </c>
      <c r="L22" s="52">
        <f>SUM(L18:L21)</f>
        <v>21764495.349999998</v>
      </c>
    </row>
    <row r="23" spans="1:12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</sheetData>
  <mergeCells count="8">
    <mergeCell ref="I9:K9"/>
    <mergeCell ref="A13:L13"/>
    <mergeCell ref="B16:C16"/>
    <mergeCell ref="D16:E16"/>
    <mergeCell ref="F16:G16"/>
    <mergeCell ref="H16:I16"/>
    <mergeCell ref="J16:K16"/>
    <mergeCell ref="L16:L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0"/>
  <sheetViews>
    <sheetView workbookViewId="0" topLeftCell="A1">
      <selection activeCell="E5" sqref="E5"/>
    </sheetView>
  </sheetViews>
  <sheetFormatPr defaultColWidth="9.00390625" defaultRowHeight="12.75"/>
  <cols>
    <col min="1" max="1" width="7.375" style="56" customWidth="1"/>
    <col min="2" max="2" width="37.00390625" style="56" customWidth="1"/>
    <col min="3" max="3" width="8.75390625" style="56" customWidth="1"/>
    <col min="4" max="4" width="6.875" style="56" customWidth="1"/>
    <col min="5" max="5" width="5.875" style="56" customWidth="1"/>
    <col min="6" max="6" width="12.625" style="56" customWidth="1"/>
    <col min="7" max="7" width="12.75390625" style="58" customWidth="1"/>
    <col min="8" max="8" width="12.125" style="56" customWidth="1"/>
    <col min="9" max="11" width="0" style="56" hidden="1" customWidth="1"/>
    <col min="12" max="16384" width="9.125" style="56" customWidth="1"/>
  </cols>
  <sheetData>
    <row r="1" spans="6:8" ht="16.5">
      <c r="F1" s="164" t="s">
        <v>210</v>
      </c>
      <c r="G1" s="165"/>
      <c r="H1" s="166"/>
    </row>
    <row r="2" spans="6:8" ht="16.5">
      <c r="F2" s="3" t="s">
        <v>259</v>
      </c>
      <c r="G2" s="3"/>
      <c r="H2" s="167"/>
    </row>
    <row r="3" spans="6:8" ht="16.5">
      <c r="F3" s="3" t="s">
        <v>160</v>
      </c>
      <c r="G3" s="3"/>
      <c r="H3" s="167"/>
    </row>
    <row r="4" spans="6:8" ht="16.5">
      <c r="F4" s="3" t="s">
        <v>159</v>
      </c>
      <c r="G4" s="3"/>
      <c r="H4" s="167"/>
    </row>
    <row r="5" spans="6:8" ht="16.5">
      <c r="F5" s="3" t="s">
        <v>213</v>
      </c>
      <c r="G5" s="3"/>
      <c r="H5" s="167"/>
    </row>
    <row r="6" spans="6:8" ht="16.5">
      <c r="F6" s="3" t="s">
        <v>221</v>
      </c>
      <c r="G6" s="3"/>
      <c r="H6" s="167"/>
    </row>
    <row r="7" spans="6:8" ht="16.5">
      <c r="F7" s="3" t="s">
        <v>218</v>
      </c>
      <c r="G7" s="3"/>
      <c r="H7" s="167"/>
    </row>
    <row r="8" spans="6:8" ht="12.75" customHeight="1">
      <c r="F8" s="451" t="s">
        <v>450</v>
      </c>
      <c r="G8" s="451"/>
      <c r="H8" s="452"/>
    </row>
    <row r="9" spans="1:9" ht="16.5">
      <c r="A9" s="59"/>
      <c r="B9" s="469" t="s">
        <v>261</v>
      </c>
      <c r="C9" s="470"/>
      <c r="D9" s="470"/>
      <c r="E9" s="470"/>
      <c r="F9" s="470"/>
      <c r="G9" s="470"/>
      <c r="H9" s="274"/>
      <c r="I9" s="60"/>
    </row>
    <row r="10" spans="1:9" ht="36.75" customHeight="1">
      <c r="A10" s="59"/>
      <c r="B10" s="471" t="s">
        <v>452</v>
      </c>
      <c r="C10" s="471"/>
      <c r="D10" s="471"/>
      <c r="E10" s="471"/>
      <c r="F10" s="471"/>
      <c r="G10" s="471"/>
      <c r="H10" s="471"/>
      <c r="I10" s="60"/>
    </row>
    <row r="11" spans="1:8" ht="15.75">
      <c r="A11" s="160"/>
      <c r="B11" s="161"/>
      <c r="C11" s="162"/>
      <c r="D11" s="109"/>
      <c r="E11" s="162"/>
      <c r="F11" s="161"/>
      <c r="G11" s="162"/>
      <c r="H11" s="163"/>
    </row>
    <row r="12" spans="1:8" ht="56.25" customHeight="1">
      <c r="A12" s="381" t="s">
        <v>1</v>
      </c>
      <c r="B12" s="381" t="s">
        <v>101</v>
      </c>
      <c r="C12" s="382" t="s">
        <v>98</v>
      </c>
      <c r="D12" s="382" t="s">
        <v>99</v>
      </c>
      <c r="E12" s="382" t="s">
        <v>100</v>
      </c>
      <c r="F12" s="381" t="s">
        <v>88</v>
      </c>
      <c r="G12" s="382" t="s">
        <v>89</v>
      </c>
      <c r="H12" s="383" t="s">
        <v>102</v>
      </c>
    </row>
    <row r="13" spans="1:8" ht="12.75">
      <c r="A13" s="101" t="s">
        <v>90</v>
      </c>
      <c r="B13" s="101" t="s">
        <v>91</v>
      </c>
      <c r="C13" s="101" t="s">
        <v>92</v>
      </c>
      <c r="D13" s="101" t="s">
        <v>93</v>
      </c>
      <c r="E13" s="101" t="s">
        <v>94</v>
      </c>
      <c r="F13" s="101" t="s">
        <v>95</v>
      </c>
      <c r="G13" s="101" t="s">
        <v>96</v>
      </c>
      <c r="H13" s="103" t="s">
        <v>97</v>
      </c>
    </row>
    <row r="14" spans="1:8" ht="15.75">
      <c r="A14" s="160"/>
      <c r="B14" s="161"/>
      <c r="C14" s="162"/>
      <c r="D14" s="109" t="s">
        <v>7</v>
      </c>
      <c r="E14" s="162"/>
      <c r="F14" s="161"/>
      <c r="G14" s="162"/>
      <c r="H14" s="163"/>
    </row>
    <row r="15" spans="1:8" ht="19.5" customHeight="1">
      <c r="A15" s="394">
        <v>1</v>
      </c>
      <c r="B15" s="393" t="s">
        <v>354</v>
      </c>
      <c r="C15" s="395" t="s">
        <v>284</v>
      </c>
      <c r="D15" s="395">
        <v>12</v>
      </c>
      <c r="E15" s="395">
        <v>12</v>
      </c>
      <c r="F15" s="396">
        <v>32765</v>
      </c>
      <c r="G15" s="397" t="s">
        <v>162</v>
      </c>
      <c r="H15" s="398">
        <v>2958.67</v>
      </c>
    </row>
    <row r="16" spans="1:8" ht="19.5" customHeight="1">
      <c r="A16" s="394">
        <f aca="true" t="shared" si="0" ref="A16:A66">A15+1</f>
        <v>2</v>
      </c>
      <c r="B16" s="393" t="s">
        <v>355</v>
      </c>
      <c r="C16" s="395" t="s">
        <v>32</v>
      </c>
      <c r="D16" s="395">
        <v>8</v>
      </c>
      <c r="E16" s="395">
        <v>8</v>
      </c>
      <c r="F16" s="396">
        <v>32853</v>
      </c>
      <c r="G16" s="397" t="s">
        <v>162</v>
      </c>
      <c r="H16" s="398">
        <v>2474.99</v>
      </c>
    </row>
    <row r="17" spans="1:8" ht="19.5" customHeight="1">
      <c r="A17" s="394">
        <f t="shared" si="0"/>
        <v>3</v>
      </c>
      <c r="B17" s="393" t="s">
        <v>356</v>
      </c>
      <c r="C17" s="395" t="s">
        <v>32</v>
      </c>
      <c r="D17" s="395">
        <v>8</v>
      </c>
      <c r="E17" s="395">
        <v>8</v>
      </c>
      <c r="F17" s="396">
        <v>32853</v>
      </c>
      <c r="G17" s="397" t="s">
        <v>162</v>
      </c>
      <c r="H17" s="398">
        <v>2474.99</v>
      </c>
    </row>
    <row r="18" spans="1:8" ht="19.5" customHeight="1">
      <c r="A18" s="394">
        <f t="shared" si="0"/>
        <v>4</v>
      </c>
      <c r="B18" s="393" t="s">
        <v>357</v>
      </c>
      <c r="C18" s="395" t="s">
        <v>32</v>
      </c>
      <c r="D18" s="395">
        <v>9</v>
      </c>
      <c r="E18" s="395">
        <v>9</v>
      </c>
      <c r="F18" s="396">
        <v>32764</v>
      </c>
      <c r="G18" s="397" t="s">
        <v>162</v>
      </c>
      <c r="H18" s="398">
        <v>2547.37</v>
      </c>
    </row>
    <row r="19" spans="1:8" ht="19.5" customHeight="1">
      <c r="A19" s="394">
        <f t="shared" si="0"/>
        <v>5</v>
      </c>
      <c r="B19" s="393" t="s">
        <v>358</v>
      </c>
      <c r="C19" s="395" t="s">
        <v>32</v>
      </c>
      <c r="D19" s="395">
        <v>9</v>
      </c>
      <c r="E19" s="395">
        <v>9</v>
      </c>
      <c r="F19" s="396">
        <v>32764</v>
      </c>
      <c r="G19" s="397" t="s">
        <v>162</v>
      </c>
      <c r="H19" s="398">
        <v>2547.37</v>
      </c>
    </row>
    <row r="20" spans="1:8" ht="19.5" customHeight="1">
      <c r="A20" s="394">
        <f t="shared" si="0"/>
        <v>6</v>
      </c>
      <c r="B20" s="393" t="s">
        <v>359</v>
      </c>
      <c r="C20" s="395" t="s">
        <v>32</v>
      </c>
      <c r="D20" s="395">
        <v>9</v>
      </c>
      <c r="E20" s="395">
        <v>9</v>
      </c>
      <c r="F20" s="396">
        <v>32764</v>
      </c>
      <c r="G20" s="397" t="s">
        <v>162</v>
      </c>
      <c r="H20" s="398">
        <v>2547.37</v>
      </c>
    </row>
    <row r="21" spans="1:8" ht="19.5" customHeight="1">
      <c r="A21" s="394">
        <f t="shared" si="0"/>
        <v>7</v>
      </c>
      <c r="B21" s="393" t="s">
        <v>360</v>
      </c>
      <c r="C21" s="395" t="s">
        <v>32</v>
      </c>
      <c r="D21" s="395">
        <v>9</v>
      </c>
      <c r="E21" s="395">
        <v>9</v>
      </c>
      <c r="F21" s="396">
        <v>32764</v>
      </c>
      <c r="G21" s="397" t="s">
        <v>162</v>
      </c>
      <c r="H21" s="398">
        <v>2547.37</v>
      </c>
    </row>
    <row r="22" spans="1:8" ht="19.5" customHeight="1">
      <c r="A22" s="394">
        <f t="shared" si="0"/>
        <v>8</v>
      </c>
      <c r="B22" s="393" t="s">
        <v>361</v>
      </c>
      <c r="C22" s="395" t="s">
        <v>32</v>
      </c>
      <c r="D22" s="395">
        <v>9</v>
      </c>
      <c r="E22" s="395">
        <v>9</v>
      </c>
      <c r="F22" s="396">
        <v>32764</v>
      </c>
      <c r="G22" s="397" t="s">
        <v>162</v>
      </c>
      <c r="H22" s="398">
        <v>2547.37</v>
      </c>
    </row>
    <row r="23" spans="1:8" ht="19.5" customHeight="1">
      <c r="A23" s="394">
        <f t="shared" si="0"/>
        <v>9</v>
      </c>
      <c r="B23" s="393" t="s">
        <v>362</v>
      </c>
      <c r="C23" s="395" t="s">
        <v>32</v>
      </c>
      <c r="D23" s="395">
        <v>9</v>
      </c>
      <c r="E23" s="395">
        <v>9</v>
      </c>
      <c r="F23" s="396">
        <v>32765</v>
      </c>
      <c r="G23" s="397" t="s">
        <v>162</v>
      </c>
      <c r="H23" s="398">
        <v>2547.37</v>
      </c>
    </row>
    <row r="24" spans="1:8" ht="19.5" customHeight="1">
      <c r="A24" s="394">
        <f t="shared" si="0"/>
        <v>10</v>
      </c>
      <c r="B24" s="393" t="s">
        <v>363</v>
      </c>
      <c r="C24" s="395" t="s">
        <v>32</v>
      </c>
      <c r="D24" s="395">
        <v>9</v>
      </c>
      <c r="E24" s="395">
        <v>9</v>
      </c>
      <c r="F24" s="396">
        <v>32765</v>
      </c>
      <c r="G24" s="397" t="s">
        <v>162</v>
      </c>
      <c r="H24" s="398">
        <v>2547.37</v>
      </c>
    </row>
    <row r="25" spans="1:8" ht="19.5" customHeight="1">
      <c r="A25" s="394">
        <f t="shared" si="0"/>
        <v>11</v>
      </c>
      <c r="B25" s="393" t="s">
        <v>364</v>
      </c>
      <c r="C25" s="395" t="s">
        <v>32</v>
      </c>
      <c r="D25" s="395">
        <v>9</v>
      </c>
      <c r="E25" s="395">
        <v>9</v>
      </c>
      <c r="F25" s="396">
        <v>32765</v>
      </c>
      <c r="G25" s="397" t="s">
        <v>162</v>
      </c>
      <c r="H25" s="398">
        <v>2547.37</v>
      </c>
    </row>
    <row r="26" spans="1:8" ht="19.5" customHeight="1">
      <c r="A26" s="394">
        <f t="shared" si="0"/>
        <v>12</v>
      </c>
      <c r="B26" s="393" t="s">
        <v>365</v>
      </c>
      <c r="C26" s="395" t="s">
        <v>36</v>
      </c>
      <c r="D26" s="395">
        <v>9</v>
      </c>
      <c r="E26" s="395">
        <v>9</v>
      </c>
      <c r="F26" s="396">
        <v>32510</v>
      </c>
      <c r="G26" s="397" t="s">
        <v>162</v>
      </c>
      <c r="H26" s="398">
        <v>2547.37</v>
      </c>
    </row>
    <row r="27" spans="1:8" ht="19.5" customHeight="1">
      <c r="A27" s="394">
        <f t="shared" si="0"/>
        <v>13</v>
      </c>
      <c r="B27" s="393" t="s">
        <v>366</v>
      </c>
      <c r="C27" s="395" t="s">
        <v>32</v>
      </c>
      <c r="D27" s="395">
        <v>8</v>
      </c>
      <c r="E27" s="395">
        <v>8</v>
      </c>
      <c r="F27" s="396">
        <v>32626</v>
      </c>
      <c r="G27" s="397" t="s">
        <v>162</v>
      </c>
      <c r="H27" s="398">
        <v>2474.99</v>
      </c>
    </row>
    <row r="28" spans="1:8" ht="19.5" customHeight="1">
      <c r="A28" s="394">
        <f t="shared" si="0"/>
        <v>14</v>
      </c>
      <c r="B28" s="393" t="s">
        <v>367</v>
      </c>
      <c r="C28" s="395" t="s">
        <v>32</v>
      </c>
      <c r="D28" s="395">
        <v>8</v>
      </c>
      <c r="E28" s="395">
        <v>8</v>
      </c>
      <c r="F28" s="396">
        <v>32626</v>
      </c>
      <c r="G28" s="397" t="s">
        <v>162</v>
      </c>
      <c r="H28" s="398">
        <v>2474.99</v>
      </c>
    </row>
    <row r="29" spans="1:8" ht="19.5" customHeight="1">
      <c r="A29" s="394">
        <f t="shared" si="0"/>
        <v>15</v>
      </c>
      <c r="B29" s="393" t="s">
        <v>368</v>
      </c>
      <c r="C29" s="395" t="s">
        <v>32</v>
      </c>
      <c r="D29" s="395">
        <v>8</v>
      </c>
      <c r="E29" s="395">
        <v>8</v>
      </c>
      <c r="F29" s="396">
        <v>32626</v>
      </c>
      <c r="G29" s="397" t="s">
        <v>162</v>
      </c>
      <c r="H29" s="398">
        <v>2474.99</v>
      </c>
    </row>
    <row r="30" spans="1:8" ht="19.5" customHeight="1">
      <c r="A30" s="394">
        <f t="shared" si="0"/>
        <v>16</v>
      </c>
      <c r="B30" s="393" t="s">
        <v>369</v>
      </c>
      <c r="C30" s="395" t="s">
        <v>32</v>
      </c>
      <c r="D30" s="395">
        <v>8</v>
      </c>
      <c r="E30" s="395">
        <v>8</v>
      </c>
      <c r="F30" s="396">
        <v>32534</v>
      </c>
      <c r="G30" s="397" t="s">
        <v>162</v>
      </c>
      <c r="H30" s="398">
        <v>2474.99</v>
      </c>
    </row>
    <row r="31" spans="1:8" ht="19.5" customHeight="1">
      <c r="A31" s="394">
        <f>A30+1</f>
        <v>17</v>
      </c>
      <c r="B31" s="393" t="s">
        <v>370</v>
      </c>
      <c r="C31" s="395" t="s">
        <v>32</v>
      </c>
      <c r="D31" s="395">
        <v>8</v>
      </c>
      <c r="E31" s="395">
        <v>8</v>
      </c>
      <c r="F31" s="396">
        <v>32534</v>
      </c>
      <c r="G31" s="397" t="s">
        <v>162</v>
      </c>
      <c r="H31" s="398">
        <v>2474.99</v>
      </c>
    </row>
    <row r="32" spans="1:8" ht="19.5" customHeight="1">
      <c r="A32" s="394">
        <f>A31+1</f>
        <v>18</v>
      </c>
      <c r="B32" s="393" t="s">
        <v>371</v>
      </c>
      <c r="C32" s="395" t="s">
        <v>32</v>
      </c>
      <c r="D32" s="395">
        <v>8</v>
      </c>
      <c r="E32" s="395">
        <v>8</v>
      </c>
      <c r="F32" s="396">
        <v>32534</v>
      </c>
      <c r="G32" s="397" t="s">
        <v>162</v>
      </c>
      <c r="H32" s="398">
        <v>2474.99</v>
      </c>
    </row>
    <row r="33" spans="1:8" ht="19.5" customHeight="1">
      <c r="A33" s="394">
        <f t="shared" si="0"/>
        <v>19</v>
      </c>
      <c r="B33" s="393" t="s">
        <v>372</v>
      </c>
      <c r="C33" s="395" t="s">
        <v>32</v>
      </c>
      <c r="D33" s="395">
        <v>8</v>
      </c>
      <c r="E33" s="395">
        <v>8</v>
      </c>
      <c r="F33" s="396">
        <v>32534</v>
      </c>
      <c r="G33" s="397" t="s">
        <v>162</v>
      </c>
      <c r="H33" s="398">
        <v>2474.99</v>
      </c>
    </row>
    <row r="34" spans="1:8" ht="19.5" customHeight="1">
      <c r="A34" s="394">
        <f>A33+1</f>
        <v>20</v>
      </c>
      <c r="B34" s="393" t="s">
        <v>373</v>
      </c>
      <c r="C34" s="395" t="s">
        <v>32</v>
      </c>
      <c r="D34" s="395">
        <v>8</v>
      </c>
      <c r="E34" s="395">
        <v>8</v>
      </c>
      <c r="F34" s="396">
        <v>32605</v>
      </c>
      <c r="G34" s="397" t="s">
        <v>162</v>
      </c>
      <c r="H34" s="398">
        <v>2474.99</v>
      </c>
    </row>
    <row r="35" spans="1:8" ht="19.5" customHeight="1">
      <c r="A35" s="394">
        <f t="shared" si="0"/>
        <v>21</v>
      </c>
      <c r="B35" s="393" t="s">
        <v>374</v>
      </c>
      <c r="C35" s="395" t="s">
        <v>32</v>
      </c>
      <c r="D35" s="395">
        <v>8</v>
      </c>
      <c r="E35" s="395">
        <v>8</v>
      </c>
      <c r="F35" s="396">
        <v>32605</v>
      </c>
      <c r="G35" s="397" t="s">
        <v>162</v>
      </c>
      <c r="H35" s="398">
        <v>2474.99</v>
      </c>
    </row>
    <row r="36" spans="1:8" ht="19.5" customHeight="1">
      <c r="A36" s="394">
        <f t="shared" si="0"/>
        <v>22</v>
      </c>
      <c r="B36" s="393" t="s">
        <v>375</v>
      </c>
      <c r="C36" s="395" t="s">
        <v>36</v>
      </c>
      <c r="D36" s="395">
        <v>9</v>
      </c>
      <c r="E36" s="395">
        <v>9</v>
      </c>
      <c r="F36" s="396">
        <v>32584</v>
      </c>
      <c r="G36" s="397" t="s">
        <v>162</v>
      </c>
      <c r="H36" s="398">
        <v>2547.37</v>
      </c>
    </row>
    <row r="37" spans="1:8" ht="19.5" customHeight="1">
      <c r="A37" s="394">
        <f>A36+1</f>
        <v>23</v>
      </c>
      <c r="B37" s="393" t="s">
        <v>376</v>
      </c>
      <c r="C37" s="395" t="s">
        <v>36</v>
      </c>
      <c r="D37" s="395">
        <v>9</v>
      </c>
      <c r="E37" s="395">
        <v>9</v>
      </c>
      <c r="F37" s="396">
        <v>32584</v>
      </c>
      <c r="G37" s="397" t="s">
        <v>162</v>
      </c>
      <c r="H37" s="398">
        <v>2547.37</v>
      </c>
    </row>
    <row r="38" spans="1:8" ht="19.5" customHeight="1">
      <c r="A38" s="394">
        <f t="shared" si="0"/>
        <v>24</v>
      </c>
      <c r="B38" s="393" t="s">
        <v>377</v>
      </c>
      <c r="C38" s="395" t="s">
        <v>36</v>
      </c>
      <c r="D38" s="395">
        <v>8</v>
      </c>
      <c r="E38" s="395">
        <v>8</v>
      </c>
      <c r="F38" s="396">
        <v>31094</v>
      </c>
      <c r="G38" s="397" t="s">
        <v>162</v>
      </c>
      <c r="H38" s="398">
        <v>2474.99</v>
      </c>
    </row>
    <row r="39" spans="1:8" ht="19.5" customHeight="1">
      <c r="A39" s="394">
        <f t="shared" si="0"/>
        <v>25</v>
      </c>
      <c r="B39" s="393" t="s">
        <v>378</v>
      </c>
      <c r="C39" s="395" t="s">
        <v>36</v>
      </c>
      <c r="D39" s="395">
        <v>8</v>
      </c>
      <c r="E39" s="395">
        <v>8</v>
      </c>
      <c r="F39" s="396">
        <v>31090</v>
      </c>
      <c r="G39" s="397" t="s">
        <v>162</v>
      </c>
      <c r="H39" s="398">
        <v>2474.99</v>
      </c>
    </row>
    <row r="40" spans="1:8" ht="19.5" customHeight="1">
      <c r="A40" s="394">
        <f t="shared" si="0"/>
        <v>26</v>
      </c>
      <c r="B40" s="393" t="s">
        <v>379</v>
      </c>
      <c r="C40" s="395" t="s">
        <v>36</v>
      </c>
      <c r="D40" s="395">
        <v>8</v>
      </c>
      <c r="E40" s="395">
        <v>8</v>
      </c>
      <c r="F40" s="396">
        <v>31090</v>
      </c>
      <c r="G40" s="397" t="s">
        <v>162</v>
      </c>
      <c r="H40" s="398">
        <v>2474.99</v>
      </c>
    </row>
    <row r="41" spans="1:8" ht="19.5" customHeight="1">
      <c r="A41" s="394">
        <f t="shared" si="0"/>
        <v>27</v>
      </c>
      <c r="B41" s="393" t="s">
        <v>380</v>
      </c>
      <c r="C41" s="395" t="s">
        <v>36</v>
      </c>
      <c r="D41" s="395">
        <v>8</v>
      </c>
      <c r="E41" s="395">
        <v>8</v>
      </c>
      <c r="F41" s="396">
        <v>31090</v>
      </c>
      <c r="G41" s="397" t="s">
        <v>162</v>
      </c>
      <c r="H41" s="398">
        <v>2474.99</v>
      </c>
    </row>
    <row r="42" spans="1:8" ht="19.5" customHeight="1">
      <c r="A42" s="394">
        <f>A41+1</f>
        <v>28</v>
      </c>
      <c r="B42" s="393" t="s">
        <v>381</v>
      </c>
      <c r="C42" s="395" t="s">
        <v>36</v>
      </c>
      <c r="D42" s="395">
        <v>8</v>
      </c>
      <c r="E42" s="395">
        <v>8</v>
      </c>
      <c r="F42" s="396">
        <v>31094</v>
      </c>
      <c r="G42" s="397" t="s">
        <v>162</v>
      </c>
      <c r="H42" s="398">
        <v>2474.99</v>
      </c>
    </row>
    <row r="43" spans="1:8" ht="19.5" customHeight="1">
      <c r="A43" s="394">
        <f t="shared" si="0"/>
        <v>29</v>
      </c>
      <c r="B43" s="393" t="s">
        <v>382</v>
      </c>
      <c r="C43" s="395" t="s">
        <v>36</v>
      </c>
      <c r="D43" s="395">
        <v>14</v>
      </c>
      <c r="E43" s="395">
        <v>14</v>
      </c>
      <c r="F43" s="396">
        <v>30680</v>
      </c>
      <c r="G43" s="397" t="s">
        <v>162</v>
      </c>
      <c r="H43" s="398">
        <v>2915.08</v>
      </c>
    </row>
    <row r="44" spans="1:8" ht="19.5" customHeight="1">
      <c r="A44" s="394">
        <f t="shared" si="0"/>
        <v>30</v>
      </c>
      <c r="B44" s="393" t="s">
        <v>383</v>
      </c>
      <c r="C44" s="395" t="s">
        <v>35</v>
      </c>
      <c r="D44" s="395">
        <v>14</v>
      </c>
      <c r="E44" s="395">
        <v>14</v>
      </c>
      <c r="F44" s="396">
        <v>30680</v>
      </c>
      <c r="G44" s="397" t="s">
        <v>162</v>
      </c>
      <c r="H44" s="398">
        <v>3104.18</v>
      </c>
    </row>
    <row r="45" spans="1:8" ht="19.5" customHeight="1">
      <c r="A45" s="394">
        <f t="shared" si="0"/>
        <v>31</v>
      </c>
      <c r="B45" s="393" t="s">
        <v>384</v>
      </c>
      <c r="C45" s="395" t="s">
        <v>36</v>
      </c>
      <c r="D45" s="395">
        <v>8</v>
      </c>
      <c r="E45" s="395">
        <v>8</v>
      </c>
      <c r="F45" s="396">
        <v>31101</v>
      </c>
      <c r="G45" s="397" t="s">
        <v>162</v>
      </c>
      <c r="H45" s="398">
        <v>2474.99</v>
      </c>
    </row>
    <row r="46" spans="1:8" ht="19.5" customHeight="1">
      <c r="A46" s="394">
        <f>A45+1</f>
        <v>32</v>
      </c>
      <c r="B46" s="393" t="s">
        <v>385</v>
      </c>
      <c r="C46" s="395" t="s">
        <v>36</v>
      </c>
      <c r="D46" s="395">
        <v>8</v>
      </c>
      <c r="E46" s="395">
        <v>8</v>
      </c>
      <c r="F46" s="396">
        <v>31100</v>
      </c>
      <c r="G46" s="397" t="s">
        <v>162</v>
      </c>
      <c r="H46" s="398">
        <v>2474.99</v>
      </c>
    </row>
    <row r="47" spans="1:8" ht="19.5" customHeight="1">
      <c r="A47" s="394">
        <f t="shared" si="0"/>
        <v>33</v>
      </c>
      <c r="B47" s="393" t="s">
        <v>386</v>
      </c>
      <c r="C47" s="395" t="s">
        <v>36</v>
      </c>
      <c r="D47" s="395">
        <v>9</v>
      </c>
      <c r="E47" s="395">
        <v>9</v>
      </c>
      <c r="F47" s="396">
        <v>31215</v>
      </c>
      <c r="G47" s="397" t="s">
        <v>162</v>
      </c>
      <c r="H47" s="398">
        <v>2547.37</v>
      </c>
    </row>
    <row r="48" spans="1:8" ht="19.5" customHeight="1">
      <c r="A48" s="394">
        <f t="shared" si="0"/>
        <v>34</v>
      </c>
      <c r="B48" s="393" t="s">
        <v>387</v>
      </c>
      <c r="C48" s="395" t="s">
        <v>36</v>
      </c>
      <c r="D48" s="395">
        <v>9</v>
      </c>
      <c r="E48" s="395">
        <v>9</v>
      </c>
      <c r="F48" s="396">
        <v>31215</v>
      </c>
      <c r="G48" s="397" t="s">
        <v>162</v>
      </c>
      <c r="H48" s="398">
        <v>2547.37</v>
      </c>
    </row>
    <row r="49" spans="1:8" ht="19.5" customHeight="1">
      <c r="A49" s="394">
        <f>A48+1</f>
        <v>35</v>
      </c>
      <c r="B49" s="393" t="s">
        <v>388</v>
      </c>
      <c r="C49" s="395" t="s">
        <v>36</v>
      </c>
      <c r="D49" s="395">
        <v>9</v>
      </c>
      <c r="E49" s="395">
        <v>9</v>
      </c>
      <c r="F49" s="396">
        <v>31100</v>
      </c>
      <c r="G49" s="397" t="s">
        <v>162</v>
      </c>
      <c r="H49" s="398">
        <v>2547.37</v>
      </c>
    </row>
    <row r="50" spans="1:8" ht="19.5" customHeight="1">
      <c r="A50" s="394">
        <f t="shared" si="0"/>
        <v>36</v>
      </c>
      <c r="B50" s="393" t="s">
        <v>389</v>
      </c>
      <c r="C50" s="395" t="s">
        <v>36</v>
      </c>
      <c r="D50" s="395">
        <v>9</v>
      </c>
      <c r="E50" s="395">
        <v>9</v>
      </c>
      <c r="F50" s="396">
        <v>31101</v>
      </c>
      <c r="G50" s="397" t="s">
        <v>162</v>
      </c>
      <c r="H50" s="398">
        <v>2547.37</v>
      </c>
    </row>
    <row r="51" spans="1:8" ht="19.5" customHeight="1">
      <c r="A51" s="394">
        <f t="shared" si="0"/>
        <v>37</v>
      </c>
      <c r="B51" s="393" t="s">
        <v>390</v>
      </c>
      <c r="C51" s="395" t="s">
        <v>36</v>
      </c>
      <c r="D51" s="395">
        <v>9</v>
      </c>
      <c r="E51" s="395">
        <v>9</v>
      </c>
      <c r="F51" s="396">
        <v>31214</v>
      </c>
      <c r="G51" s="397" t="s">
        <v>162</v>
      </c>
      <c r="H51" s="398">
        <v>2547.37</v>
      </c>
    </row>
    <row r="52" spans="1:8" ht="19.5" customHeight="1">
      <c r="A52" s="394">
        <f t="shared" si="0"/>
        <v>38</v>
      </c>
      <c r="B52" s="393" t="s">
        <v>391</v>
      </c>
      <c r="C52" s="395" t="s">
        <v>36</v>
      </c>
      <c r="D52" s="395">
        <v>9</v>
      </c>
      <c r="E52" s="395">
        <v>9</v>
      </c>
      <c r="F52" s="396">
        <v>31076</v>
      </c>
      <c r="G52" s="397" t="s">
        <v>162</v>
      </c>
      <c r="H52" s="398">
        <v>2547.37</v>
      </c>
    </row>
    <row r="53" spans="1:8" ht="19.5" customHeight="1">
      <c r="A53" s="394">
        <f t="shared" si="0"/>
        <v>39</v>
      </c>
      <c r="B53" s="393" t="s">
        <v>392</v>
      </c>
      <c r="C53" s="395" t="s">
        <v>36</v>
      </c>
      <c r="D53" s="395">
        <v>9</v>
      </c>
      <c r="E53" s="395">
        <v>9</v>
      </c>
      <c r="F53" s="396">
        <v>31076</v>
      </c>
      <c r="G53" s="397" t="s">
        <v>162</v>
      </c>
      <c r="H53" s="398">
        <v>2547.37</v>
      </c>
    </row>
    <row r="54" spans="1:8" ht="19.5" customHeight="1">
      <c r="A54" s="394">
        <f t="shared" si="0"/>
        <v>40</v>
      </c>
      <c r="B54" s="393" t="s">
        <v>393</v>
      </c>
      <c r="C54" s="395" t="s">
        <v>36</v>
      </c>
      <c r="D54" s="395">
        <v>9</v>
      </c>
      <c r="E54" s="395">
        <v>9</v>
      </c>
      <c r="F54" s="396">
        <v>31093</v>
      </c>
      <c r="G54" s="397" t="s">
        <v>162</v>
      </c>
      <c r="H54" s="398">
        <v>2547.37</v>
      </c>
    </row>
    <row r="55" spans="1:8" ht="19.5" customHeight="1">
      <c r="A55" s="394">
        <f t="shared" si="0"/>
        <v>41</v>
      </c>
      <c r="B55" s="393" t="s">
        <v>394</v>
      </c>
      <c r="C55" s="395" t="s">
        <v>36</v>
      </c>
      <c r="D55" s="395">
        <v>8</v>
      </c>
      <c r="E55" s="395">
        <v>8</v>
      </c>
      <c r="F55" s="396">
        <v>31075</v>
      </c>
      <c r="G55" s="397" t="s">
        <v>162</v>
      </c>
      <c r="H55" s="398">
        <v>2474.99</v>
      </c>
    </row>
    <row r="56" spans="1:8" ht="19.5" customHeight="1">
      <c r="A56" s="394">
        <f t="shared" si="0"/>
        <v>42</v>
      </c>
      <c r="B56" s="393" t="s">
        <v>395</v>
      </c>
      <c r="C56" s="395" t="s">
        <v>36</v>
      </c>
      <c r="D56" s="395">
        <v>8</v>
      </c>
      <c r="E56" s="395">
        <v>8</v>
      </c>
      <c r="F56" s="396">
        <v>31075</v>
      </c>
      <c r="G56" s="397" t="s">
        <v>162</v>
      </c>
      <c r="H56" s="398">
        <v>2474.99</v>
      </c>
    </row>
    <row r="57" spans="1:8" ht="19.5" customHeight="1">
      <c r="A57" s="394">
        <f t="shared" si="0"/>
        <v>43</v>
      </c>
      <c r="B57" s="393" t="s">
        <v>396</v>
      </c>
      <c r="C57" s="395" t="s">
        <v>36</v>
      </c>
      <c r="D57" s="395">
        <v>8</v>
      </c>
      <c r="E57" s="395">
        <v>8</v>
      </c>
      <c r="F57" s="396">
        <v>31075</v>
      </c>
      <c r="G57" s="397" t="s">
        <v>162</v>
      </c>
      <c r="H57" s="398">
        <v>2474.99</v>
      </c>
    </row>
    <row r="58" spans="1:8" ht="19.5" customHeight="1">
      <c r="A58" s="394">
        <f t="shared" si="0"/>
        <v>44</v>
      </c>
      <c r="B58" s="393" t="s">
        <v>397</v>
      </c>
      <c r="C58" s="395" t="s">
        <v>36</v>
      </c>
      <c r="D58" s="395">
        <v>8</v>
      </c>
      <c r="E58" s="395">
        <v>8</v>
      </c>
      <c r="F58" s="396">
        <v>31096</v>
      </c>
      <c r="G58" s="397" t="s">
        <v>162</v>
      </c>
      <c r="H58" s="398">
        <v>2474.99</v>
      </c>
    </row>
    <row r="59" spans="1:8" ht="19.5" customHeight="1">
      <c r="A59" s="394">
        <f>A58+1</f>
        <v>45</v>
      </c>
      <c r="B59" s="393" t="s">
        <v>398</v>
      </c>
      <c r="C59" s="395" t="s">
        <v>36</v>
      </c>
      <c r="D59" s="395">
        <v>8</v>
      </c>
      <c r="E59" s="395">
        <v>8</v>
      </c>
      <c r="F59" s="396">
        <v>31100</v>
      </c>
      <c r="G59" s="397" t="s">
        <v>162</v>
      </c>
      <c r="H59" s="398">
        <v>2474.99</v>
      </c>
    </row>
    <row r="60" spans="1:8" ht="19.5" customHeight="1">
      <c r="A60" s="394">
        <f t="shared" si="0"/>
        <v>46</v>
      </c>
      <c r="B60" s="393" t="s">
        <v>399</v>
      </c>
      <c r="C60" s="395" t="s">
        <v>36</v>
      </c>
      <c r="D60" s="395">
        <v>8</v>
      </c>
      <c r="E60" s="395">
        <v>8</v>
      </c>
      <c r="F60" s="396">
        <v>31100</v>
      </c>
      <c r="G60" s="397" t="s">
        <v>162</v>
      </c>
      <c r="H60" s="398">
        <v>2474.99</v>
      </c>
    </row>
    <row r="61" spans="1:8" ht="19.5" customHeight="1">
      <c r="A61" s="394">
        <f t="shared" si="0"/>
        <v>47</v>
      </c>
      <c r="B61" s="393" t="s">
        <v>400</v>
      </c>
      <c r="C61" s="395" t="s">
        <v>36</v>
      </c>
      <c r="D61" s="395">
        <v>14</v>
      </c>
      <c r="E61" s="395">
        <v>14</v>
      </c>
      <c r="F61" s="396">
        <v>31319</v>
      </c>
      <c r="G61" s="397" t="s">
        <v>162</v>
      </c>
      <c r="H61" s="398">
        <v>3104.18</v>
      </c>
    </row>
    <row r="62" spans="1:8" ht="19.5" customHeight="1">
      <c r="A62" s="394">
        <f t="shared" si="0"/>
        <v>48</v>
      </c>
      <c r="B62" s="393" t="s">
        <v>401</v>
      </c>
      <c r="C62" s="395" t="s">
        <v>284</v>
      </c>
      <c r="D62" s="395">
        <v>14</v>
      </c>
      <c r="E62" s="395">
        <v>14</v>
      </c>
      <c r="F62" s="396">
        <v>31319</v>
      </c>
      <c r="G62" s="397" t="s">
        <v>162</v>
      </c>
      <c r="H62" s="398">
        <v>3104.18</v>
      </c>
    </row>
    <row r="63" spans="1:8" ht="19.5" customHeight="1">
      <c r="A63" s="394">
        <f t="shared" si="0"/>
        <v>49</v>
      </c>
      <c r="B63" s="393" t="s">
        <v>402</v>
      </c>
      <c r="C63" s="395" t="s">
        <v>36</v>
      </c>
      <c r="D63" s="395">
        <v>8</v>
      </c>
      <c r="E63" s="395">
        <v>8</v>
      </c>
      <c r="F63" s="396">
        <v>31318</v>
      </c>
      <c r="G63" s="397" t="s">
        <v>162</v>
      </c>
      <c r="H63" s="398">
        <v>2474.99</v>
      </c>
    </row>
    <row r="64" spans="1:8" ht="19.5" customHeight="1">
      <c r="A64" s="394">
        <f t="shared" si="0"/>
        <v>50</v>
      </c>
      <c r="B64" s="393" t="s">
        <v>403</v>
      </c>
      <c r="C64" s="395" t="s">
        <v>36</v>
      </c>
      <c r="D64" s="395">
        <v>8</v>
      </c>
      <c r="E64" s="395">
        <v>8</v>
      </c>
      <c r="F64" s="396">
        <v>31318</v>
      </c>
      <c r="G64" s="397" t="s">
        <v>162</v>
      </c>
      <c r="H64" s="398">
        <v>2474.99</v>
      </c>
    </row>
    <row r="65" spans="1:8" ht="19.5" customHeight="1">
      <c r="A65" s="394">
        <f t="shared" si="0"/>
        <v>51</v>
      </c>
      <c r="B65" s="393" t="s">
        <v>404</v>
      </c>
      <c r="C65" s="395" t="s">
        <v>36</v>
      </c>
      <c r="D65" s="395">
        <v>8</v>
      </c>
      <c r="E65" s="395">
        <v>8</v>
      </c>
      <c r="F65" s="396">
        <v>31318</v>
      </c>
      <c r="G65" s="397" t="s">
        <v>162</v>
      </c>
      <c r="H65" s="398">
        <v>2474.99</v>
      </c>
    </row>
    <row r="66" spans="1:8" ht="19.5" customHeight="1">
      <c r="A66" s="394">
        <f t="shared" si="0"/>
        <v>52</v>
      </c>
      <c r="B66" s="393" t="s">
        <v>405</v>
      </c>
      <c r="C66" s="395" t="s">
        <v>36</v>
      </c>
      <c r="D66" s="395">
        <v>8</v>
      </c>
      <c r="E66" s="395">
        <v>8</v>
      </c>
      <c r="F66" s="396">
        <v>31341</v>
      </c>
      <c r="G66" s="397" t="s">
        <v>162</v>
      </c>
      <c r="H66" s="398">
        <v>2474.99</v>
      </c>
    </row>
    <row r="67" spans="1:8" ht="19.5" customHeight="1">
      <c r="A67" s="394">
        <f>A66+1</f>
        <v>53</v>
      </c>
      <c r="B67" s="393" t="s">
        <v>406</v>
      </c>
      <c r="C67" s="395" t="s">
        <v>36</v>
      </c>
      <c r="D67" s="395">
        <v>8</v>
      </c>
      <c r="E67" s="395">
        <v>8</v>
      </c>
      <c r="F67" s="396">
        <v>31341</v>
      </c>
      <c r="G67" s="397" t="s">
        <v>162</v>
      </c>
      <c r="H67" s="398">
        <v>2474.99</v>
      </c>
    </row>
    <row r="68" spans="1:8" ht="19.5" customHeight="1">
      <c r="A68" s="394">
        <v>54</v>
      </c>
      <c r="B68" s="393" t="s">
        <v>407</v>
      </c>
      <c r="C68" s="395" t="s">
        <v>36</v>
      </c>
      <c r="D68" s="395">
        <v>8</v>
      </c>
      <c r="E68" s="395">
        <v>8</v>
      </c>
      <c r="F68" s="396">
        <v>31341</v>
      </c>
      <c r="G68" s="397" t="s">
        <v>162</v>
      </c>
      <c r="H68" s="398">
        <v>2474.99</v>
      </c>
    </row>
    <row r="69" spans="1:8" ht="19.5" customHeight="1">
      <c r="A69" s="394">
        <v>55</v>
      </c>
      <c r="B69" s="393" t="s">
        <v>408</v>
      </c>
      <c r="C69" s="395" t="s">
        <v>36</v>
      </c>
      <c r="D69" s="395">
        <v>8</v>
      </c>
      <c r="E69" s="395">
        <v>8</v>
      </c>
      <c r="F69" s="396" t="s">
        <v>409</v>
      </c>
      <c r="G69" s="397" t="s">
        <v>162</v>
      </c>
      <c r="H69" s="398">
        <v>2474.99</v>
      </c>
    </row>
    <row r="70" spans="1:8" ht="19.5" customHeight="1">
      <c r="A70" s="394">
        <v>56</v>
      </c>
      <c r="B70" s="393" t="s">
        <v>410</v>
      </c>
      <c r="C70" s="395" t="s">
        <v>36</v>
      </c>
      <c r="D70" s="395">
        <v>8</v>
      </c>
      <c r="E70" s="395">
        <v>8</v>
      </c>
      <c r="F70" s="396">
        <v>31214</v>
      </c>
      <c r="G70" s="397" t="s">
        <v>162</v>
      </c>
      <c r="H70" s="398">
        <v>2474.99</v>
      </c>
    </row>
    <row r="71" spans="1:8" ht="19.5" customHeight="1">
      <c r="A71" s="394">
        <f>A70+1</f>
        <v>57</v>
      </c>
      <c r="B71" s="393" t="s">
        <v>411</v>
      </c>
      <c r="C71" s="395" t="s">
        <v>36</v>
      </c>
      <c r="D71" s="395">
        <v>8</v>
      </c>
      <c r="E71" s="395">
        <v>8</v>
      </c>
      <c r="F71" s="396">
        <v>31215</v>
      </c>
      <c r="G71" s="397" t="s">
        <v>162</v>
      </c>
      <c r="H71" s="398">
        <v>2474.99</v>
      </c>
    </row>
    <row r="72" spans="1:8" ht="19.5" customHeight="1">
      <c r="A72" s="399">
        <v>57</v>
      </c>
      <c r="B72" s="388" t="s">
        <v>412</v>
      </c>
      <c r="C72" s="400"/>
      <c r="D72" s="400"/>
      <c r="E72" s="400"/>
      <c r="F72" s="401"/>
      <c r="G72" s="402"/>
      <c r="H72" s="392">
        <f>SUM(H15:H71)</f>
        <v>145260.98999999993</v>
      </c>
    </row>
    <row r="73" spans="1:8" ht="19.5" customHeight="1">
      <c r="A73" s="403"/>
      <c r="B73" s="404"/>
      <c r="C73" s="472" t="s">
        <v>250</v>
      </c>
      <c r="D73" s="472"/>
      <c r="E73" s="472"/>
      <c r="F73" s="405"/>
      <c r="G73" s="406"/>
      <c r="H73" s="407"/>
    </row>
    <row r="74" spans="1:8" ht="19.5" customHeight="1">
      <c r="A74" s="408" t="s">
        <v>90</v>
      </c>
      <c r="B74" s="408" t="s">
        <v>91</v>
      </c>
      <c r="C74" s="408" t="s">
        <v>92</v>
      </c>
      <c r="D74" s="408" t="s">
        <v>93</v>
      </c>
      <c r="E74" s="408" t="s">
        <v>94</v>
      </c>
      <c r="F74" s="408" t="s">
        <v>95</v>
      </c>
      <c r="G74" s="408" t="s">
        <v>96</v>
      </c>
      <c r="H74" s="409" t="s">
        <v>97</v>
      </c>
    </row>
    <row r="75" spans="1:8" ht="19.5" customHeight="1">
      <c r="A75" s="394">
        <v>58</v>
      </c>
      <c r="B75" s="393" t="s">
        <v>413</v>
      </c>
      <c r="C75" s="395" t="s">
        <v>32</v>
      </c>
      <c r="D75" s="395">
        <v>8</v>
      </c>
      <c r="E75" s="395">
        <v>8</v>
      </c>
      <c r="F75" s="396">
        <v>33008</v>
      </c>
      <c r="G75" s="397" t="s">
        <v>162</v>
      </c>
      <c r="H75" s="398">
        <v>2668.44</v>
      </c>
    </row>
    <row r="76" spans="1:8" ht="19.5" customHeight="1">
      <c r="A76" s="394">
        <f>A75+1</f>
        <v>59</v>
      </c>
      <c r="B76" s="393" t="s">
        <v>414</v>
      </c>
      <c r="C76" s="395" t="s">
        <v>32</v>
      </c>
      <c r="D76" s="395">
        <v>8</v>
      </c>
      <c r="E76" s="395">
        <v>8</v>
      </c>
      <c r="F76" s="396">
        <v>33008</v>
      </c>
      <c r="G76" s="397" t="s">
        <v>162</v>
      </c>
      <c r="H76" s="398">
        <v>2668.44</v>
      </c>
    </row>
    <row r="77" spans="1:8" ht="19.5" customHeight="1">
      <c r="A77" s="394">
        <f>A76+1</f>
        <v>60</v>
      </c>
      <c r="B77" s="393" t="s">
        <v>415</v>
      </c>
      <c r="C77" s="395" t="s">
        <v>32</v>
      </c>
      <c r="D77" s="395">
        <v>8</v>
      </c>
      <c r="E77" s="395">
        <v>8</v>
      </c>
      <c r="F77" s="396">
        <v>33008</v>
      </c>
      <c r="G77" s="397" t="s">
        <v>162</v>
      </c>
      <c r="H77" s="398">
        <v>2668.44</v>
      </c>
    </row>
    <row r="78" spans="1:8" ht="19.5" customHeight="1">
      <c r="A78" s="394">
        <f>A77+1</f>
        <v>61</v>
      </c>
      <c r="B78" s="393" t="s">
        <v>416</v>
      </c>
      <c r="C78" s="395" t="s">
        <v>32</v>
      </c>
      <c r="D78" s="395">
        <v>8</v>
      </c>
      <c r="E78" s="395">
        <v>8</v>
      </c>
      <c r="F78" s="396">
        <v>33000</v>
      </c>
      <c r="G78" s="397" t="s">
        <v>162</v>
      </c>
      <c r="H78" s="398">
        <v>2668.44</v>
      </c>
    </row>
    <row r="79" spans="1:8" ht="19.5" customHeight="1">
      <c r="A79" s="394">
        <f>A78+1</f>
        <v>62</v>
      </c>
      <c r="B79" s="393" t="s">
        <v>417</v>
      </c>
      <c r="C79" s="395" t="s">
        <v>32</v>
      </c>
      <c r="D79" s="395">
        <v>8</v>
      </c>
      <c r="E79" s="395">
        <v>8</v>
      </c>
      <c r="F79" s="396">
        <v>33126</v>
      </c>
      <c r="G79" s="397" t="s">
        <v>162</v>
      </c>
      <c r="H79" s="398">
        <v>2668.44</v>
      </c>
    </row>
    <row r="80" spans="1:8" ht="19.5" customHeight="1">
      <c r="A80" s="394">
        <f>A79+1</f>
        <v>63</v>
      </c>
      <c r="B80" s="393" t="s">
        <v>418</v>
      </c>
      <c r="C80" s="395" t="s">
        <v>32</v>
      </c>
      <c r="D80" s="395">
        <v>8</v>
      </c>
      <c r="E80" s="395">
        <v>8</v>
      </c>
      <c r="F80" s="396">
        <v>33126</v>
      </c>
      <c r="G80" s="397" t="s">
        <v>162</v>
      </c>
      <c r="H80" s="398">
        <v>2668.44</v>
      </c>
    </row>
    <row r="81" spans="1:8" ht="19.5" customHeight="1">
      <c r="A81" s="394">
        <f aca="true" t="shared" si="1" ref="A81:A115">A80+1</f>
        <v>64</v>
      </c>
      <c r="B81" s="393" t="s">
        <v>419</v>
      </c>
      <c r="C81" s="395" t="s">
        <v>32</v>
      </c>
      <c r="D81" s="395">
        <v>8</v>
      </c>
      <c r="E81" s="395">
        <v>8</v>
      </c>
      <c r="F81" s="396">
        <v>33126</v>
      </c>
      <c r="G81" s="397" t="s">
        <v>162</v>
      </c>
      <c r="H81" s="398">
        <v>2668.44</v>
      </c>
    </row>
    <row r="82" spans="1:8" ht="19.5" customHeight="1">
      <c r="A82" s="394">
        <f t="shared" si="1"/>
        <v>65</v>
      </c>
      <c r="B82" s="393" t="s">
        <v>283</v>
      </c>
      <c r="C82" s="395" t="s">
        <v>284</v>
      </c>
      <c r="D82" s="395">
        <v>14</v>
      </c>
      <c r="E82" s="395">
        <v>14</v>
      </c>
      <c r="F82" s="396">
        <v>31521</v>
      </c>
      <c r="G82" s="397" t="s">
        <v>162</v>
      </c>
      <c r="H82" s="398">
        <v>3359.32</v>
      </c>
    </row>
    <row r="83" spans="1:8" ht="19.5" customHeight="1">
      <c r="A83" s="394">
        <f t="shared" si="1"/>
        <v>66</v>
      </c>
      <c r="B83" s="393" t="s">
        <v>195</v>
      </c>
      <c r="C83" s="395" t="s">
        <v>36</v>
      </c>
      <c r="D83" s="395">
        <v>14</v>
      </c>
      <c r="E83" s="395">
        <v>14</v>
      </c>
      <c r="F83" s="396">
        <v>30110</v>
      </c>
      <c r="G83" s="397" t="s">
        <v>162</v>
      </c>
      <c r="H83" s="398">
        <v>3151.88</v>
      </c>
    </row>
    <row r="84" spans="1:8" ht="19.5" customHeight="1">
      <c r="A84" s="394">
        <f t="shared" si="1"/>
        <v>67</v>
      </c>
      <c r="B84" s="393" t="s">
        <v>285</v>
      </c>
      <c r="C84" s="395" t="s">
        <v>36</v>
      </c>
      <c r="D84" s="395">
        <v>14</v>
      </c>
      <c r="E84" s="395">
        <v>14</v>
      </c>
      <c r="F84" s="396">
        <v>31722</v>
      </c>
      <c r="G84" s="397" t="s">
        <v>162</v>
      </c>
      <c r="H84" s="398">
        <v>3151.88</v>
      </c>
    </row>
    <row r="85" spans="1:8" ht="19.5" customHeight="1">
      <c r="A85" s="394">
        <f t="shared" si="1"/>
        <v>68</v>
      </c>
      <c r="B85" s="393" t="s">
        <v>420</v>
      </c>
      <c r="C85" s="395" t="s">
        <v>36</v>
      </c>
      <c r="D85" s="395">
        <v>9</v>
      </c>
      <c r="E85" s="395">
        <v>9</v>
      </c>
      <c r="F85" s="396">
        <v>31398</v>
      </c>
      <c r="G85" s="397" t="s">
        <v>162</v>
      </c>
      <c r="H85" s="398">
        <v>2747.92</v>
      </c>
    </row>
    <row r="86" spans="1:8" ht="19.5" customHeight="1">
      <c r="A86" s="394">
        <f t="shared" si="1"/>
        <v>69</v>
      </c>
      <c r="B86" s="393" t="s">
        <v>421</v>
      </c>
      <c r="C86" s="395" t="s">
        <v>36</v>
      </c>
      <c r="D86" s="395">
        <v>9</v>
      </c>
      <c r="E86" s="395">
        <v>9</v>
      </c>
      <c r="F86" s="396">
        <v>31398</v>
      </c>
      <c r="G86" s="397" t="s">
        <v>162</v>
      </c>
      <c r="H86" s="398">
        <v>2747.92</v>
      </c>
    </row>
    <row r="87" spans="1:8" ht="19.5" customHeight="1">
      <c r="A87" s="394">
        <f t="shared" si="1"/>
        <v>70</v>
      </c>
      <c r="B87" s="393" t="s">
        <v>422</v>
      </c>
      <c r="C87" s="395" t="s">
        <v>36</v>
      </c>
      <c r="D87" s="395">
        <v>9</v>
      </c>
      <c r="E87" s="395">
        <v>9</v>
      </c>
      <c r="F87" s="396">
        <v>31398</v>
      </c>
      <c r="G87" s="397" t="s">
        <v>162</v>
      </c>
      <c r="H87" s="398">
        <v>2747.92</v>
      </c>
    </row>
    <row r="88" spans="1:8" ht="19.5" customHeight="1">
      <c r="A88" s="394">
        <f t="shared" si="1"/>
        <v>71</v>
      </c>
      <c r="B88" s="393" t="s">
        <v>423</v>
      </c>
      <c r="C88" s="395" t="s">
        <v>36</v>
      </c>
      <c r="D88" s="395">
        <v>9</v>
      </c>
      <c r="E88" s="395">
        <v>9</v>
      </c>
      <c r="F88" s="396">
        <v>31398</v>
      </c>
      <c r="G88" s="397" t="s">
        <v>162</v>
      </c>
      <c r="H88" s="398">
        <v>2747.92</v>
      </c>
    </row>
    <row r="89" spans="1:8" ht="19.5" customHeight="1">
      <c r="A89" s="394">
        <f t="shared" si="1"/>
        <v>72</v>
      </c>
      <c r="B89" s="393" t="s">
        <v>424</v>
      </c>
      <c r="C89" s="395" t="s">
        <v>36</v>
      </c>
      <c r="D89" s="395">
        <v>9</v>
      </c>
      <c r="E89" s="395">
        <v>9</v>
      </c>
      <c r="F89" s="396">
        <v>30250</v>
      </c>
      <c r="G89" s="397" t="s">
        <v>162</v>
      </c>
      <c r="H89" s="398">
        <v>2747.92</v>
      </c>
    </row>
    <row r="90" spans="1:8" ht="19.5" customHeight="1">
      <c r="A90" s="394">
        <f t="shared" si="1"/>
        <v>73</v>
      </c>
      <c r="B90" s="393" t="s">
        <v>425</v>
      </c>
      <c r="C90" s="395" t="s">
        <v>36</v>
      </c>
      <c r="D90" s="395">
        <v>9</v>
      </c>
      <c r="E90" s="395">
        <v>9</v>
      </c>
      <c r="F90" s="396">
        <v>30250</v>
      </c>
      <c r="G90" s="397" t="s">
        <v>162</v>
      </c>
      <c r="H90" s="398">
        <v>2747.92</v>
      </c>
    </row>
    <row r="91" spans="1:8" ht="19.5" customHeight="1">
      <c r="A91" s="394">
        <f t="shared" si="1"/>
        <v>74</v>
      </c>
      <c r="B91" s="393" t="s">
        <v>265</v>
      </c>
      <c r="C91" s="395" t="s">
        <v>36</v>
      </c>
      <c r="D91" s="395">
        <v>9</v>
      </c>
      <c r="E91" s="395">
        <v>9</v>
      </c>
      <c r="F91" s="396">
        <v>30225</v>
      </c>
      <c r="G91" s="397" t="s">
        <v>162</v>
      </c>
      <c r="H91" s="398">
        <v>2747.92</v>
      </c>
    </row>
    <row r="92" spans="1:8" ht="19.5" customHeight="1">
      <c r="A92" s="394">
        <f t="shared" si="1"/>
        <v>75</v>
      </c>
      <c r="B92" s="393" t="s">
        <v>254</v>
      </c>
      <c r="C92" s="395" t="s">
        <v>36</v>
      </c>
      <c r="D92" s="395">
        <v>9</v>
      </c>
      <c r="E92" s="395">
        <v>9</v>
      </c>
      <c r="F92" s="396">
        <v>31670</v>
      </c>
      <c r="G92" s="397" t="s">
        <v>162</v>
      </c>
      <c r="H92" s="398">
        <v>2747.92</v>
      </c>
    </row>
    <row r="93" spans="1:8" ht="19.5" customHeight="1">
      <c r="A93" s="394">
        <f t="shared" si="1"/>
        <v>76</v>
      </c>
      <c r="B93" s="393" t="s">
        <v>426</v>
      </c>
      <c r="C93" s="395" t="s">
        <v>36</v>
      </c>
      <c r="D93" s="395">
        <v>9</v>
      </c>
      <c r="E93" s="395">
        <v>9</v>
      </c>
      <c r="F93" s="396">
        <v>31670</v>
      </c>
      <c r="G93" s="397" t="s">
        <v>162</v>
      </c>
      <c r="H93" s="398">
        <v>2747.92</v>
      </c>
    </row>
    <row r="94" spans="1:8" ht="19.5" customHeight="1">
      <c r="A94" s="394">
        <f t="shared" si="1"/>
        <v>77</v>
      </c>
      <c r="B94" s="393" t="s">
        <v>274</v>
      </c>
      <c r="C94" s="395" t="s">
        <v>36</v>
      </c>
      <c r="D94" s="395">
        <v>9</v>
      </c>
      <c r="E94" s="395">
        <v>9</v>
      </c>
      <c r="F94" s="396">
        <v>30111</v>
      </c>
      <c r="G94" s="397" t="s">
        <v>162</v>
      </c>
      <c r="H94" s="398">
        <v>2747.92</v>
      </c>
    </row>
    <row r="95" spans="1:8" ht="19.5" customHeight="1">
      <c r="A95" s="394">
        <f t="shared" si="1"/>
        <v>78</v>
      </c>
      <c r="B95" s="393" t="s">
        <v>427</v>
      </c>
      <c r="C95" s="395" t="s">
        <v>36</v>
      </c>
      <c r="D95" s="395">
        <v>9</v>
      </c>
      <c r="E95" s="395">
        <v>9</v>
      </c>
      <c r="F95" s="396">
        <v>30302</v>
      </c>
      <c r="G95" s="397" t="s">
        <v>162</v>
      </c>
      <c r="H95" s="398">
        <v>2747.92</v>
      </c>
    </row>
    <row r="96" spans="1:8" ht="19.5" customHeight="1">
      <c r="A96" s="394">
        <f t="shared" si="1"/>
        <v>79</v>
      </c>
      <c r="B96" s="393" t="s">
        <v>428</v>
      </c>
      <c r="C96" s="395" t="s">
        <v>36</v>
      </c>
      <c r="D96" s="395">
        <v>8</v>
      </c>
      <c r="E96" s="395">
        <v>8</v>
      </c>
      <c r="F96" s="396">
        <v>31557</v>
      </c>
      <c r="G96" s="397" t="s">
        <v>162</v>
      </c>
      <c r="H96" s="398">
        <v>2668.44</v>
      </c>
    </row>
    <row r="97" spans="1:8" ht="19.5" customHeight="1">
      <c r="A97" s="394">
        <f t="shared" si="1"/>
        <v>80</v>
      </c>
      <c r="B97" s="393" t="s">
        <v>429</v>
      </c>
      <c r="C97" s="395" t="s">
        <v>36</v>
      </c>
      <c r="D97" s="395">
        <v>8</v>
      </c>
      <c r="E97" s="395">
        <v>8</v>
      </c>
      <c r="F97" s="396">
        <v>31557</v>
      </c>
      <c r="G97" s="397" t="s">
        <v>162</v>
      </c>
      <c r="H97" s="398">
        <v>2668.44</v>
      </c>
    </row>
    <row r="98" spans="1:8" ht="19.5" customHeight="1">
      <c r="A98" s="394">
        <f t="shared" si="1"/>
        <v>81</v>
      </c>
      <c r="B98" s="393" t="s">
        <v>430</v>
      </c>
      <c r="C98" s="395" t="s">
        <v>36</v>
      </c>
      <c r="D98" s="395">
        <v>8</v>
      </c>
      <c r="E98" s="395">
        <v>8</v>
      </c>
      <c r="F98" s="396">
        <v>31556</v>
      </c>
      <c r="G98" s="397" t="s">
        <v>162</v>
      </c>
      <c r="H98" s="398">
        <v>2668.44</v>
      </c>
    </row>
    <row r="99" spans="1:8" ht="19.5" customHeight="1">
      <c r="A99" s="394">
        <f t="shared" si="1"/>
        <v>82</v>
      </c>
      <c r="B99" s="393" t="s">
        <v>431</v>
      </c>
      <c r="C99" s="395" t="s">
        <v>36</v>
      </c>
      <c r="D99" s="395">
        <v>8</v>
      </c>
      <c r="E99" s="395">
        <v>8</v>
      </c>
      <c r="F99" s="396">
        <v>31557</v>
      </c>
      <c r="G99" s="397" t="s">
        <v>162</v>
      </c>
      <c r="H99" s="398">
        <v>2668.44</v>
      </c>
    </row>
    <row r="100" spans="1:8" ht="19.5" customHeight="1">
      <c r="A100" s="394">
        <f t="shared" si="1"/>
        <v>83</v>
      </c>
      <c r="B100" s="393" t="s">
        <v>432</v>
      </c>
      <c r="C100" s="395" t="s">
        <v>36</v>
      </c>
      <c r="D100" s="395">
        <v>8</v>
      </c>
      <c r="E100" s="395">
        <v>8</v>
      </c>
      <c r="F100" s="396">
        <v>31556</v>
      </c>
      <c r="G100" s="397" t="s">
        <v>162</v>
      </c>
      <c r="H100" s="398">
        <v>2668.44</v>
      </c>
    </row>
    <row r="101" spans="1:8" ht="19.5" customHeight="1">
      <c r="A101" s="394">
        <f t="shared" si="1"/>
        <v>84</v>
      </c>
      <c r="B101" s="393" t="s">
        <v>433</v>
      </c>
      <c r="C101" s="395" t="s">
        <v>36</v>
      </c>
      <c r="D101" s="395">
        <v>8</v>
      </c>
      <c r="E101" s="395">
        <v>8</v>
      </c>
      <c r="F101" s="396">
        <v>31556</v>
      </c>
      <c r="G101" s="397" t="s">
        <v>162</v>
      </c>
      <c r="H101" s="398">
        <v>2668.44</v>
      </c>
    </row>
    <row r="102" spans="1:8" ht="19.5" customHeight="1">
      <c r="A102" s="394">
        <f t="shared" si="1"/>
        <v>85</v>
      </c>
      <c r="B102" s="393" t="s">
        <v>434</v>
      </c>
      <c r="C102" s="395" t="s">
        <v>36</v>
      </c>
      <c r="D102" s="395">
        <v>9</v>
      </c>
      <c r="E102" s="395">
        <v>9</v>
      </c>
      <c r="F102" s="396">
        <v>31488</v>
      </c>
      <c r="G102" s="397" t="s">
        <v>162</v>
      </c>
      <c r="H102" s="398">
        <v>2747.92</v>
      </c>
    </row>
    <row r="103" spans="1:8" ht="19.5" customHeight="1">
      <c r="A103" s="394">
        <f t="shared" si="1"/>
        <v>86</v>
      </c>
      <c r="B103" s="393" t="s">
        <v>435</v>
      </c>
      <c r="C103" s="395" t="s">
        <v>36</v>
      </c>
      <c r="D103" s="395">
        <v>9</v>
      </c>
      <c r="E103" s="395">
        <v>9</v>
      </c>
      <c r="F103" s="396">
        <v>31495</v>
      </c>
      <c r="G103" s="397" t="s">
        <v>162</v>
      </c>
      <c r="H103" s="398">
        <v>2747.92</v>
      </c>
    </row>
    <row r="104" spans="1:8" ht="19.5" customHeight="1">
      <c r="A104" s="394">
        <f t="shared" si="1"/>
        <v>87</v>
      </c>
      <c r="B104" s="393" t="s">
        <v>325</v>
      </c>
      <c r="C104" s="395" t="s">
        <v>36</v>
      </c>
      <c r="D104" s="395">
        <v>8</v>
      </c>
      <c r="E104" s="395">
        <v>8</v>
      </c>
      <c r="F104" s="396">
        <v>31384</v>
      </c>
      <c r="G104" s="397" t="s">
        <v>162</v>
      </c>
      <c r="H104" s="398">
        <v>2668.44</v>
      </c>
    </row>
    <row r="105" spans="1:22" ht="19.5" customHeight="1">
      <c r="A105" s="394">
        <f t="shared" si="1"/>
        <v>88</v>
      </c>
      <c r="B105" s="393" t="s">
        <v>326</v>
      </c>
      <c r="C105" s="395" t="s">
        <v>36</v>
      </c>
      <c r="D105" s="395">
        <v>8</v>
      </c>
      <c r="E105" s="395">
        <v>8</v>
      </c>
      <c r="F105" s="396">
        <v>31391</v>
      </c>
      <c r="G105" s="397" t="s">
        <v>162</v>
      </c>
      <c r="H105" s="398">
        <v>2668.44</v>
      </c>
      <c r="P105" s="62"/>
      <c r="Q105" s="63"/>
      <c r="R105" s="63"/>
      <c r="S105" s="63"/>
      <c r="T105" s="64"/>
      <c r="U105" s="63"/>
      <c r="V105" s="159"/>
    </row>
    <row r="106" spans="1:22" ht="19.5" customHeight="1">
      <c r="A106" s="394">
        <f t="shared" si="1"/>
        <v>89</v>
      </c>
      <c r="B106" s="393" t="s">
        <v>436</v>
      </c>
      <c r="C106" s="395" t="s">
        <v>36</v>
      </c>
      <c r="D106" s="395">
        <v>8</v>
      </c>
      <c r="E106" s="395">
        <v>8</v>
      </c>
      <c r="F106" s="396">
        <v>31503</v>
      </c>
      <c r="G106" s="397" t="s">
        <v>162</v>
      </c>
      <c r="H106" s="398">
        <v>2668.44</v>
      </c>
      <c r="P106" s="62"/>
      <c r="Q106" s="63"/>
      <c r="R106" s="63"/>
      <c r="S106" s="63"/>
      <c r="T106" s="64"/>
      <c r="U106" s="63"/>
      <c r="V106" s="159"/>
    </row>
    <row r="107" spans="1:22" ht="19.5" customHeight="1">
      <c r="A107" s="394">
        <f t="shared" si="1"/>
        <v>90</v>
      </c>
      <c r="B107" s="393" t="s">
        <v>437</v>
      </c>
      <c r="C107" s="395" t="s">
        <v>36</v>
      </c>
      <c r="D107" s="395">
        <v>8</v>
      </c>
      <c r="E107" s="395">
        <v>8</v>
      </c>
      <c r="F107" s="396">
        <v>31521</v>
      </c>
      <c r="G107" s="397" t="s">
        <v>162</v>
      </c>
      <c r="H107" s="398">
        <v>2668.44</v>
      </c>
      <c r="P107" s="62"/>
      <c r="Q107" s="63"/>
      <c r="R107" s="63"/>
      <c r="S107" s="63"/>
      <c r="T107" s="64"/>
      <c r="U107" s="63"/>
      <c r="V107" s="159"/>
    </row>
    <row r="108" spans="1:8" ht="19.5" customHeight="1">
      <c r="A108" s="394">
        <f t="shared" si="1"/>
        <v>91</v>
      </c>
      <c r="B108" s="393" t="s">
        <v>438</v>
      </c>
      <c r="C108" s="395" t="s">
        <v>36</v>
      </c>
      <c r="D108" s="395">
        <v>8</v>
      </c>
      <c r="E108" s="395">
        <v>8</v>
      </c>
      <c r="F108" s="396">
        <v>31503</v>
      </c>
      <c r="G108" s="397" t="s">
        <v>162</v>
      </c>
      <c r="H108" s="398">
        <v>2668.44</v>
      </c>
    </row>
    <row r="109" spans="1:8" ht="19.5" customHeight="1">
      <c r="A109" s="394">
        <f t="shared" si="1"/>
        <v>92</v>
      </c>
      <c r="B109" s="393" t="s">
        <v>327</v>
      </c>
      <c r="C109" s="395" t="s">
        <v>36</v>
      </c>
      <c r="D109" s="395">
        <v>8</v>
      </c>
      <c r="E109" s="395">
        <v>8</v>
      </c>
      <c r="F109" s="396">
        <v>31391</v>
      </c>
      <c r="G109" s="397" t="s">
        <v>162</v>
      </c>
      <c r="H109" s="398">
        <v>2668.44</v>
      </c>
    </row>
    <row r="110" spans="1:8" ht="19.5" customHeight="1">
      <c r="A110" s="394">
        <f t="shared" si="1"/>
        <v>93</v>
      </c>
      <c r="B110" s="393" t="s">
        <v>328</v>
      </c>
      <c r="C110" s="395" t="s">
        <v>36</v>
      </c>
      <c r="D110" s="395">
        <v>8</v>
      </c>
      <c r="E110" s="395">
        <v>8</v>
      </c>
      <c r="F110" s="396">
        <v>31391</v>
      </c>
      <c r="G110" s="397" t="s">
        <v>162</v>
      </c>
      <c r="H110" s="398">
        <v>2668.44</v>
      </c>
    </row>
    <row r="111" spans="1:8" ht="19.5" customHeight="1">
      <c r="A111" s="394">
        <f t="shared" si="1"/>
        <v>94</v>
      </c>
      <c r="B111" s="393" t="s">
        <v>439</v>
      </c>
      <c r="C111" s="395" t="s">
        <v>36</v>
      </c>
      <c r="D111" s="395">
        <v>8</v>
      </c>
      <c r="E111" s="395">
        <v>8</v>
      </c>
      <c r="F111" s="396">
        <v>31680</v>
      </c>
      <c r="G111" s="397" t="s">
        <v>162</v>
      </c>
      <c r="H111" s="398">
        <v>2668.44</v>
      </c>
    </row>
    <row r="112" spans="1:8" ht="19.5" customHeight="1">
      <c r="A112" s="394">
        <f t="shared" si="1"/>
        <v>95</v>
      </c>
      <c r="B112" s="393" t="s">
        <v>305</v>
      </c>
      <c r="C112" s="395" t="s">
        <v>36</v>
      </c>
      <c r="D112" s="395">
        <v>8</v>
      </c>
      <c r="E112" s="395">
        <v>8</v>
      </c>
      <c r="F112" s="396">
        <v>31773</v>
      </c>
      <c r="G112" s="397" t="s">
        <v>162</v>
      </c>
      <c r="H112" s="398">
        <v>2668.44</v>
      </c>
    </row>
    <row r="113" spans="1:8" ht="19.5" customHeight="1">
      <c r="A113" s="394">
        <f t="shared" si="1"/>
        <v>96</v>
      </c>
      <c r="B113" s="393" t="s">
        <v>306</v>
      </c>
      <c r="C113" s="395" t="s">
        <v>36</v>
      </c>
      <c r="D113" s="395">
        <v>8</v>
      </c>
      <c r="E113" s="395">
        <v>8</v>
      </c>
      <c r="F113" s="396">
        <v>31773</v>
      </c>
      <c r="G113" s="397" t="s">
        <v>162</v>
      </c>
      <c r="H113" s="398">
        <v>2668.44</v>
      </c>
    </row>
    <row r="114" spans="1:8" ht="19.5" customHeight="1">
      <c r="A114" s="394">
        <f t="shared" si="1"/>
        <v>97</v>
      </c>
      <c r="B114" s="393" t="s">
        <v>307</v>
      </c>
      <c r="C114" s="395" t="s">
        <v>36</v>
      </c>
      <c r="D114" s="395">
        <v>8</v>
      </c>
      <c r="E114" s="395">
        <v>8</v>
      </c>
      <c r="F114" s="396">
        <v>31659</v>
      </c>
      <c r="G114" s="397" t="s">
        <v>162</v>
      </c>
      <c r="H114" s="398">
        <v>2668.44</v>
      </c>
    </row>
    <row r="115" spans="1:8" ht="19.5" customHeight="1">
      <c r="A115" s="394">
        <f t="shared" si="1"/>
        <v>98</v>
      </c>
      <c r="B115" s="393" t="s">
        <v>308</v>
      </c>
      <c r="C115" s="395" t="s">
        <v>36</v>
      </c>
      <c r="D115" s="395">
        <v>8</v>
      </c>
      <c r="E115" s="395">
        <v>8</v>
      </c>
      <c r="F115" s="396">
        <v>31659</v>
      </c>
      <c r="G115" s="397" t="s">
        <v>162</v>
      </c>
      <c r="H115" s="398">
        <v>2668.44</v>
      </c>
    </row>
    <row r="116" spans="1:8" ht="19.5" customHeight="1">
      <c r="A116" s="394">
        <f>A115+1</f>
        <v>99</v>
      </c>
      <c r="B116" s="393" t="s">
        <v>309</v>
      </c>
      <c r="C116" s="395" t="s">
        <v>36</v>
      </c>
      <c r="D116" s="395">
        <v>8</v>
      </c>
      <c r="E116" s="395">
        <v>8</v>
      </c>
      <c r="F116" s="396">
        <v>31659</v>
      </c>
      <c r="G116" s="397" t="s">
        <v>162</v>
      </c>
      <c r="H116" s="398">
        <v>2668.44</v>
      </c>
    </row>
    <row r="117" spans="1:8" ht="19.5" customHeight="1">
      <c r="A117" s="394">
        <f>A116+1</f>
        <v>100</v>
      </c>
      <c r="B117" s="393" t="s">
        <v>310</v>
      </c>
      <c r="C117" s="395" t="s">
        <v>36</v>
      </c>
      <c r="D117" s="395">
        <v>8</v>
      </c>
      <c r="E117" s="395">
        <v>8</v>
      </c>
      <c r="F117" s="396">
        <v>31722</v>
      </c>
      <c r="G117" s="397" t="s">
        <v>162</v>
      </c>
      <c r="H117" s="398">
        <v>2668.44</v>
      </c>
    </row>
    <row r="118" spans="1:8" ht="19.5" customHeight="1">
      <c r="A118" s="387">
        <v>49</v>
      </c>
      <c r="B118" s="388" t="s">
        <v>440</v>
      </c>
      <c r="C118" s="389"/>
      <c r="D118" s="389"/>
      <c r="E118" s="389"/>
      <c r="F118" s="390"/>
      <c r="G118" s="391"/>
      <c r="H118" s="392">
        <f>SUBTOTAL(9,H75:H117)</f>
        <v>117433.92000000003</v>
      </c>
    </row>
    <row r="119" spans="1:8" ht="17.25" customHeight="1">
      <c r="A119" s="410"/>
      <c r="B119" s="411"/>
      <c r="C119" s="412"/>
      <c r="D119" s="109" t="s">
        <v>158</v>
      </c>
      <c r="E119" s="412"/>
      <c r="F119" s="411"/>
      <c r="G119" s="412"/>
      <c r="H119" s="413"/>
    </row>
    <row r="120" spans="1:8" ht="12.75">
      <c r="A120" s="408" t="s">
        <v>90</v>
      </c>
      <c r="B120" s="408" t="s">
        <v>91</v>
      </c>
      <c r="C120" s="408" t="s">
        <v>92</v>
      </c>
      <c r="D120" s="408" t="s">
        <v>93</v>
      </c>
      <c r="E120" s="408" t="s">
        <v>94</v>
      </c>
      <c r="F120" s="408" t="s">
        <v>95</v>
      </c>
      <c r="G120" s="408" t="s">
        <v>96</v>
      </c>
      <c r="H120" s="409" t="s">
        <v>97</v>
      </c>
    </row>
    <row r="121" spans="1:8" ht="18.75" customHeight="1">
      <c r="A121" s="394">
        <v>101</v>
      </c>
      <c r="B121" s="393" t="s">
        <v>103</v>
      </c>
      <c r="C121" s="395" t="s">
        <v>104</v>
      </c>
      <c r="D121" s="395">
        <v>9</v>
      </c>
      <c r="E121" s="395">
        <v>9</v>
      </c>
      <c r="F121" s="396">
        <v>31832</v>
      </c>
      <c r="G121" s="397" t="s">
        <v>162</v>
      </c>
      <c r="H121" s="398">
        <v>2500</v>
      </c>
    </row>
    <row r="122" spans="1:8" ht="18.75" customHeight="1">
      <c r="A122" s="394">
        <v>102</v>
      </c>
      <c r="B122" s="393" t="s">
        <v>105</v>
      </c>
      <c r="C122" s="395" t="s">
        <v>104</v>
      </c>
      <c r="D122" s="395">
        <v>9</v>
      </c>
      <c r="E122" s="395">
        <v>9</v>
      </c>
      <c r="F122" s="396">
        <v>31832</v>
      </c>
      <c r="G122" s="397" t="s">
        <v>162</v>
      </c>
      <c r="H122" s="398">
        <v>2500</v>
      </c>
    </row>
    <row r="123" spans="1:8" ht="18.75" customHeight="1">
      <c r="A123" s="394">
        <v>103</v>
      </c>
      <c r="B123" s="393" t="s">
        <v>106</v>
      </c>
      <c r="C123" s="395" t="s">
        <v>104</v>
      </c>
      <c r="D123" s="395">
        <v>9</v>
      </c>
      <c r="E123" s="395">
        <v>9</v>
      </c>
      <c r="F123" s="396">
        <v>31832</v>
      </c>
      <c r="G123" s="397" t="s">
        <v>162</v>
      </c>
      <c r="H123" s="398">
        <v>2500</v>
      </c>
    </row>
    <row r="124" spans="1:8" ht="18.75" customHeight="1">
      <c r="A124" s="394">
        <v>104</v>
      </c>
      <c r="B124" s="393" t="s">
        <v>107</v>
      </c>
      <c r="C124" s="395" t="s">
        <v>104</v>
      </c>
      <c r="D124" s="395">
        <v>9</v>
      </c>
      <c r="E124" s="395">
        <v>9</v>
      </c>
      <c r="F124" s="396">
        <v>31832</v>
      </c>
      <c r="G124" s="397" t="s">
        <v>162</v>
      </c>
      <c r="H124" s="398">
        <v>2500</v>
      </c>
    </row>
    <row r="125" spans="1:8" ht="18.75" customHeight="1">
      <c r="A125" s="394">
        <v>105</v>
      </c>
      <c r="B125" s="393" t="s">
        <v>108</v>
      </c>
      <c r="C125" s="395" t="s">
        <v>104</v>
      </c>
      <c r="D125" s="395">
        <v>9</v>
      </c>
      <c r="E125" s="395">
        <v>9</v>
      </c>
      <c r="F125" s="396">
        <v>31831</v>
      </c>
      <c r="G125" s="397" t="s">
        <v>162</v>
      </c>
      <c r="H125" s="398">
        <v>2500</v>
      </c>
    </row>
    <row r="126" spans="1:8" ht="18.75" customHeight="1">
      <c r="A126" s="394">
        <v>106</v>
      </c>
      <c r="B126" s="393" t="s">
        <v>109</v>
      </c>
      <c r="C126" s="395" t="s">
        <v>104</v>
      </c>
      <c r="D126" s="395">
        <v>9</v>
      </c>
      <c r="E126" s="395">
        <v>9</v>
      </c>
      <c r="F126" s="396">
        <v>31831</v>
      </c>
      <c r="G126" s="397" t="s">
        <v>162</v>
      </c>
      <c r="H126" s="398">
        <v>2500</v>
      </c>
    </row>
    <row r="127" spans="1:8" ht="18.75" customHeight="1">
      <c r="A127" s="394">
        <v>107</v>
      </c>
      <c r="B127" s="393" t="s">
        <v>110</v>
      </c>
      <c r="C127" s="395" t="s">
        <v>104</v>
      </c>
      <c r="D127" s="395">
        <v>9</v>
      </c>
      <c r="E127" s="395">
        <v>9</v>
      </c>
      <c r="F127" s="396">
        <v>31831</v>
      </c>
      <c r="G127" s="397" t="s">
        <v>162</v>
      </c>
      <c r="H127" s="398">
        <v>2500</v>
      </c>
    </row>
    <row r="128" spans="1:8" ht="18.75" customHeight="1">
      <c r="A128" s="394">
        <v>108</v>
      </c>
      <c r="B128" s="393" t="s">
        <v>111</v>
      </c>
      <c r="C128" s="395" t="s">
        <v>112</v>
      </c>
      <c r="D128" s="395">
        <v>12</v>
      </c>
      <c r="E128" s="395">
        <v>12</v>
      </c>
      <c r="F128" s="396">
        <v>31885</v>
      </c>
      <c r="G128" s="397" t="s">
        <v>162</v>
      </c>
      <c r="H128" s="398">
        <v>2600</v>
      </c>
    </row>
    <row r="129" spans="1:8" ht="18.75" customHeight="1">
      <c r="A129" s="394">
        <v>109</v>
      </c>
      <c r="B129" s="393" t="s">
        <v>113</v>
      </c>
      <c r="C129" s="395" t="s">
        <v>114</v>
      </c>
      <c r="D129" s="395">
        <v>8</v>
      </c>
      <c r="E129" s="395">
        <v>8</v>
      </c>
      <c r="F129" s="396">
        <v>33345</v>
      </c>
      <c r="G129" s="397" t="s">
        <v>162</v>
      </c>
      <c r="H129" s="398">
        <v>2500</v>
      </c>
    </row>
    <row r="130" spans="1:8" ht="18.75" customHeight="1">
      <c r="A130" s="394">
        <v>110</v>
      </c>
      <c r="B130" s="393" t="s">
        <v>115</v>
      </c>
      <c r="C130" s="395" t="s">
        <v>114</v>
      </c>
      <c r="D130" s="395">
        <v>8</v>
      </c>
      <c r="E130" s="395">
        <v>8</v>
      </c>
      <c r="F130" s="396">
        <v>33345</v>
      </c>
      <c r="G130" s="397" t="s">
        <v>162</v>
      </c>
      <c r="H130" s="398">
        <v>2500</v>
      </c>
    </row>
    <row r="131" spans="1:8" ht="18.75" customHeight="1">
      <c r="A131" s="394">
        <v>111</v>
      </c>
      <c r="B131" s="393" t="s">
        <v>116</v>
      </c>
      <c r="C131" s="395" t="s">
        <v>104</v>
      </c>
      <c r="D131" s="395">
        <v>9</v>
      </c>
      <c r="E131" s="395">
        <v>9</v>
      </c>
      <c r="F131" s="396">
        <v>30378</v>
      </c>
      <c r="G131" s="397" t="s">
        <v>162</v>
      </c>
      <c r="H131" s="398">
        <v>2500</v>
      </c>
    </row>
    <row r="132" spans="1:8" ht="18.75" customHeight="1">
      <c r="A132" s="394">
        <v>112</v>
      </c>
      <c r="B132" s="393" t="s">
        <v>117</v>
      </c>
      <c r="C132" s="395" t="s">
        <v>118</v>
      </c>
      <c r="D132" s="395">
        <v>9</v>
      </c>
      <c r="E132" s="395">
        <v>9</v>
      </c>
      <c r="F132" s="396">
        <v>33366</v>
      </c>
      <c r="G132" s="397" t="s">
        <v>162</v>
      </c>
      <c r="H132" s="398">
        <v>2500</v>
      </c>
    </row>
    <row r="133" spans="1:8" ht="18.75" customHeight="1">
      <c r="A133" s="394">
        <v>113</v>
      </c>
      <c r="B133" s="393" t="s">
        <v>119</v>
      </c>
      <c r="C133" s="395" t="s">
        <v>104</v>
      </c>
      <c r="D133" s="395">
        <v>9</v>
      </c>
      <c r="E133" s="395">
        <v>9</v>
      </c>
      <c r="F133" s="396">
        <v>33373</v>
      </c>
      <c r="G133" s="397" t="s">
        <v>162</v>
      </c>
      <c r="H133" s="398">
        <v>2500</v>
      </c>
    </row>
    <row r="134" spans="1:8" ht="18.75" customHeight="1">
      <c r="A134" s="394">
        <v>114</v>
      </c>
      <c r="B134" s="393" t="s">
        <v>120</v>
      </c>
      <c r="C134" s="395" t="s">
        <v>118</v>
      </c>
      <c r="D134" s="395">
        <v>9</v>
      </c>
      <c r="E134" s="395">
        <v>9</v>
      </c>
      <c r="F134" s="396">
        <v>33382</v>
      </c>
      <c r="G134" s="397" t="s">
        <v>162</v>
      </c>
      <c r="H134" s="398">
        <v>2500</v>
      </c>
    </row>
    <row r="135" spans="1:8" ht="18.75" customHeight="1">
      <c r="A135" s="394">
        <v>115</v>
      </c>
      <c r="B135" s="393" t="s">
        <v>121</v>
      </c>
      <c r="C135" s="395" t="s">
        <v>122</v>
      </c>
      <c r="D135" s="395">
        <v>8</v>
      </c>
      <c r="E135" s="395">
        <v>8</v>
      </c>
      <c r="F135" s="396">
        <v>30442</v>
      </c>
      <c r="G135" s="397" t="s">
        <v>162</v>
      </c>
      <c r="H135" s="398">
        <v>2500</v>
      </c>
    </row>
    <row r="136" spans="1:8" ht="18.75" customHeight="1">
      <c r="A136" s="394">
        <v>116</v>
      </c>
      <c r="B136" s="393" t="s">
        <v>123</v>
      </c>
      <c r="C136" s="395" t="s">
        <v>122</v>
      </c>
      <c r="D136" s="395">
        <v>8</v>
      </c>
      <c r="E136" s="395">
        <v>8</v>
      </c>
      <c r="F136" s="396">
        <v>30442</v>
      </c>
      <c r="G136" s="397" t="s">
        <v>162</v>
      </c>
      <c r="H136" s="398">
        <v>2500</v>
      </c>
    </row>
    <row r="137" spans="1:8" ht="18.75" customHeight="1">
      <c r="A137" s="394">
        <v>117</v>
      </c>
      <c r="B137" s="393" t="s">
        <v>124</v>
      </c>
      <c r="C137" s="395" t="s">
        <v>104</v>
      </c>
      <c r="D137" s="395">
        <v>9</v>
      </c>
      <c r="E137" s="395">
        <v>9</v>
      </c>
      <c r="F137" s="396">
        <v>30459</v>
      </c>
      <c r="G137" s="397" t="s">
        <v>162</v>
      </c>
      <c r="H137" s="398">
        <v>2500</v>
      </c>
    </row>
    <row r="138" spans="1:8" ht="18.75" customHeight="1">
      <c r="A138" s="394">
        <v>118</v>
      </c>
      <c r="B138" s="393" t="s">
        <v>125</v>
      </c>
      <c r="C138" s="395" t="s">
        <v>104</v>
      </c>
      <c r="D138" s="395">
        <v>9</v>
      </c>
      <c r="E138" s="395">
        <v>9</v>
      </c>
      <c r="F138" s="396">
        <v>30495</v>
      </c>
      <c r="G138" s="397" t="s">
        <v>162</v>
      </c>
      <c r="H138" s="398">
        <v>2500</v>
      </c>
    </row>
    <row r="139" spans="1:8" ht="18.75" customHeight="1">
      <c r="A139" s="394">
        <v>119</v>
      </c>
      <c r="B139" s="393" t="s">
        <v>126</v>
      </c>
      <c r="C139" s="395" t="s">
        <v>104</v>
      </c>
      <c r="D139" s="395">
        <v>9</v>
      </c>
      <c r="E139" s="395">
        <v>9</v>
      </c>
      <c r="F139" s="396">
        <v>30495</v>
      </c>
      <c r="G139" s="397" t="s">
        <v>162</v>
      </c>
      <c r="H139" s="398">
        <v>2500</v>
      </c>
    </row>
    <row r="140" spans="1:8" ht="18.75" customHeight="1">
      <c r="A140" s="394">
        <v>120</v>
      </c>
      <c r="B140" s="393" t="s">
        <v>127</v>
      </c>
      <c r="C140" s="395" t="s">
        <v>128</v>
      </c>
      <c r="D140" s="395">
        <v>12</v>
      </c>
      <c r="E140" s="395">
        <v>12</v>
      </c>
      <c r="F140" s="396">
        <v>31885</v>
      </c>
      <c r="G140" s="397" t="s">
        <v>162</v>
      </c>
      <c r="H140" s="398">
        <v>2600</v>
      </c>
    </row>
    <row r="141" spans="1:8" ht="18.75" customHeight="1">
      <c r="A141" s="394">
        <v>121</v>
      </c>
      <c r="B141" s="393" t="s">
        <v>129</v>
      </c>
      <c r="C141" s="395" t="s">
        <v>104</v>
      </c>
      <c r="D141" s="395">
        <v>9</v>
      </c>
      <c r="E141" s="395">
        <v>9</v>
      </c>
      <c r="F141" s="396">
        <v>30378</v>
      </c>
      <c r="G141" s="397" t="s">
        <v>162</v>
      </c>
      <c r="H141" s="398">
        <v>2500</v>
      </c>
    </row>
    <row r="142" spans="1:8" ht="18.75" customHeight="1">
      <c r="A142" s="394">
        <v>122</v>
      </c>
      <c r="B142" s="393" t="s">
        <v>130</v>
      </c>
      <c r="C142" s="395" t="s">
        <v>131</v>
      </c>
      <c r="D142" s="395">
        <v>9</v>
      </c>
      <c r="E142" s="395">
        <v>9</v>
      </c>
      <c r="F142" s="396">
        <v>30495</v>
      </c>
      <c r="G142" s="397" t="s">
        <v>162</v>
      </c>
      <c r="H142" s="398">
        <v>2500</v>
      </c>
    </row>
    <row r="143" spans="1:8" ht="18.75" customHeight="1">
      <c r="A143" s="394">
        <v>123</v>
      </c>
      <c r="B143" s="393" t="s">
        <v>132</v>
      </c>
      <c r="C143" s="395" t="s">
        <v>122</v>
      </c>
      <c r="D143" s="395">
        <v>8</v>
      </c>
      <c r="E143" s="395">
        <v>8</v>
      </c>
      <c r="F143" s="396">
        <v>31680</v>
      </c>
      <c r="G143" s="397" t="s">
        <v>162</v>
      </c>
      <c r="H143" s="398">
        <v>2500</v>
      </c>
    </row>
    <row r="144" spans="1:8" ht="18.75" customHeight="1">
      <c r="A144" s="394">
        <v>124</v>
      </c>
      <c r="B144" s="393" t="s">
        <v>133</v>
      </c>
      <c r="C144" s="395" t="s">
        <v>122</v>
      </c>
      <c r="D144" s="395">
        <v>8</v>
      </c>
      <c r="E144" s="395">
        <v>8</v>
      </c>
      <c r="F144" s="396">
        <v>31680</v>
      </c>
      <c r="G144" s="397" t="s">
        <v>162</v>
      </c>
      <c r="H144" s="398">
        <v>2500</v>
      </c>
    </row>
    <row r="145" spans="1:8" ht="18.75" customHeight="1">
      <c r="A145" s="394">
        <v>125</v>
      </c>
      <c r="B145" s="393" t="s">
        <v>134</v>
      </c>
      <c r="C145" s="395" t="s">
        <v>104</v>
      </c>
      <c r="D145" s="395">
        <v>9</v>
      </c>
      <c r="E145" s="395">
        <v>9</v>
      </c>
      <c r="F145" s="396">
        <v>30565</v>
      </c>
      <c r="G145" s="395" t="s">
        <v>162</v>
      </c>
      <c r="H145" s="398">
        <v>2500</v>
      </c>
    </row>
    <row r="146" spans="1:8" ht="18.75" customHeight="1">
      <c r="A146" s="394">
        <v>126</v>
      </c>
      <c r="B146" s="393" t="s">
        <v>135</v>
      </c>
      <c r="C146" s="395" t="s">
        <v>104</v>
      </c>
      <c r="D146" s="395">
        <v>9</v>
      </c>
      <c r="E146" s="395">
        <v>9</v>
      </c>
      <c r="F146" s="396">
        <v>30565</v>
      </c>
      <c r="G146" s="395" t="s">
        <v>162</v>
      </c>
      <c r="H146" s="398">
        <v>2500</v>
      </c>
    </row>
    <row r="147" spans="1:8" ht="18.75" customHeight="1">
      <c r="A147" s="394">
        <v>127</v>
      </c>
      <c r="B147" s="393" t="s">
        <v>136</v>
      </c>
      <c r="C147" s="395" t="s">
        <v>104</v>
      </c>
      <c r="D147" s="395">
        <v>9</v>
      </c>
      <c r="E147" s="395">
        <v>9</v>
      </c>
      <c r="F147" s="414">
        <v>30601</v>
      </c>
      <c r="G147" s="395" t="s">
        <v>162</v>
      </c>
      <c r="H147" s="398">
        <v>2500</v>
      </c>
    </row>
    <row r="148" spans="1:8" ht="18.75" customHeight="1">
      <c r="A148" s="394">
        <v>128</v>
      </c>
      <c r="B148" s="393" t="s">
        <v>137</v>
      </c>
      <c r="C148" s="395" t="s">
        <v>104</v>
      </c>
      <c r="D148" s="395">
        <v>9</v>
      </c>
      <c r="E148" s="395">
        <v>9</v>
      </c>
      <c r="F148" s="414">
        <v>30601</v>
      </c>
      <c r="G148" s="395" t="s">
        <v>162</v>
      </c>
      <c r="H148" s="398">
        <v>2500</v>
      </c>
    </row>
    <row r="149" spans="1:8" ht="18.75" customHeight="1">
      <c r="A149" s="394">
        <v>129</v>
      </c>
      <c r="B149" s="393" t="s">
        <v>161</v>
      </c>
      <c r="C149" s="395" t="s">
        <v>122</v>
      </c>
      <c r="D149" s="395">
        <v>8</v>
      </c>
      <c r="E149" s="395">
        <v>8</v>
      </c>
      <c r="F149" s="396">
        <v>30614</v>
      </c>
      <c r="G149" s="395" t="s">
        <v>162</v>
      </c>
      <c r="H149" s="398">
        <v>2500</v>
      </c>
    </row>
    <row r="150" spans="1:8" ht="18.75" customHeight="1">
      <c r="A150" s="394">
        <v>130</v>
      </c>
      <c r="B150" s="393" t="s">
        <v>138</v>
      </c>
      <c r="C150" s="395" t="s">
        <v>122</v>
      </c>
      <c r="D150" s="395">
        <v>8</v>
      </c>
      <c r="E150" s="395">
        <v>8</v>
      </c>
      <c r="F150" s="396">
        <v>30614</v>
      </c>
      <c r="G150" s="395" t="s">
        <v>162</v>
      </c>
      <c r="H150" s="398">
        <v>2500</v>
      </c>
    </row>
    <row r="151" spans="1:8" ht="18.75" customHeight="1">
      <c r="A151" s="394">
        <v>131</v>
      </c>
      <c r="B151" s="393" t="s">
        <v>139</v>
      </c>
      <c r="C151" s="395" t="s">
        <v>122</v>
      </c>
      <c r="D151" s="395">
        <v>8</v>
      </c>
      <c r="E151" s="395">
        <v>8</v>
      </c>
      <c r="F151" s="396">
        <v>30614</v>
      </c>
      <c r="G151" s="395" t="s">
        <v>162</v>
      </c>
      <c r="H151" s="398">
        <v>2500</v>
      </c>
    </row>
    <row r="152" spans="1:8" ht="18.75" customHeight="1">
      <c r="A152" s="394">
        <v>132</v>
      </c>
      <c r="B152" s="393" t="s">
        <v>140</v>
      </c>
      <c r="C152" s="395" t="s">
        <v>122</v>
      </c>
      <c r="D152" s="395">
        <v>8</v>
      </c>
      <c r="E152" s="395">
        <v>8</v>
      </c>
      <c r="F152" s="396">
        <v>30614</v>
      </c>
      <c r="G152" s="395" t="s">
        <v>162</v>
      </c>
      <c r="H152" s="398">
        <v>2500</v>
      </c>
    </row>
    <row r="153" spans="1:8" ht="18.75" customHeight="1">
      <c r="A153" s="394">
        <v>133</v>
      </c>
      <c r="B153" s="393" t="s">
        <v>141</v>
      </c>
      <c r="C153" s="395" t="s">
        <v>122</v>
      </c>
      <c r="D153" s="395">
        <v>8</v>
      </c>
      <c r="E153" s="395">
        <v>8</v>
      </c>
      <c r="F153" s="396"/>
      <c r="G153" s="395" t="s">
        <v>162</v>
      </c>
      <c r="H153" s="398">
        <v>2500</v>
      </c>
    </row>
    <row r="154" spans="1:8" ht="18.75" customHeight="1">
      <c r="A154" s="394">
        <v>134</v>
      </c>
      <c r="B154" s="393" t="s">
        <v>142</v>
      </c>
      <c r="C154" s="395" t="s">
        <v>122</v>
      </c>
      <c r="D154" s="395">
        <v>8</v>
      </c>
      <c r="E154" s="395">
        <v>8</v>
      </c>
      <c r="F154" s="396"/>
      <c r="G154" s="395" t="s">
        <v>162</v>
      </c>
      <c r="H154" s="398">
        <v>2500</v>
      </c>
    </row>
    <row r="155" spans="1:8" ht="18.75" customHeight="1">
      <c r="A155" s="394">
        <v>135</v>
      </c>
      <c r="B155" s="393" t="s">
        <v>143</v>
      </c>
      <c r="C155" s="395" t="s">
        <v>104</v>
      </c>
      <c r="D155" s="395">
        <v>9</v>
      </c>
      <c r="E155" s="395">
        <v>9</v>
      </c>
      <c r="F155" s="414">
        <v>30601</v>
      </c>
      <c r="G155" s="395" t="s">
        <v>162</v>
      </c>
      <c r="H155" s="398">
        <v>2500</v>
      </c>
    </row>
    <row r="156" spans="1:8" ht="18.75" customHeight="1">
      <c r="A156" s="394">
        <v>136</v>
      </c>
      <c r="B156" s="393" t="s">
        <v>144</v>
      </c>
      <c r="C156" s="395" t="s">
        <v>122</v>
      </c>
      <c r="D156" s="395">
        <v>8</v>
      </c>
      <c r="E156" s="395">
        <v>8</v>
      </c>
      <c r="F156" s="396">
        <v>31341</v>
      </c>
      <c r="G156" s="395" t="s">
        <v>162</v>
      </c>
      <c r="H156" s="398">
        <v>2500</v>
      </c>
    </row>
    <row r="157" spans="1:8" ht="18.75" customHeight="1">
      <c r="A157" s="394">
        <v>137</v>
      </c>
      <c r="B157" s="393" t="s">
        <v>145</v>
      </c>
      <c r="C157" s="395" t="s">
        <v>122</v>
      </c>
      <c r="D157" s="395">
        <v>8</v>
      </c>
      <c r="E157" s="395">
        <v>8</v>
      </c>
      <c r="F157" s="396">
        <v>31341</v>
      </c>
      <c r="G157" s="395" t="s">
        <v>162</v>
      </c>
      <c r="H157" s="398">
        <v>2500</v>
      </c>
    </row>
    <row r="158" spans="1:8" ht="18.75" customHeight="1">
      <c r="A158" s="394">
        <v>138</v>
      </c>
      <c r="B158" s="393" t="s">
        <v>146</v>
      </c>
      <c r="C158" s="395" t="s">
        <v>122</v>
      </c>
      <c r="D158" s="395">
        <v>8</v>
      </c>
      <c r="E158" s="395">
        <v>8</v>
      </c>
      <c r="F158" s="414">
        <v>30648</v>
      </c>
      <c r="G158" s="395" t="s">
        <v>162</v>
      </c>
      <c r="H158" s="398">
        <v>2500</v>
      </c>
    </row>
    <row r="159" spans="1:8" ht="18.75" customHeight="1">
      <c r="A159" s="394">
        <v>139</v>
      </c>
      <c r="B159" s="393" t="s">
        <v>147</v>
      </c>
      <c r="C159" s="395" t="s">
        <v>122</v>
      </c>
      <c r="D159" s="395">
        <v>8</v>
      </c>
      <c r="E159" s="395">
        <v>8</v>
      </c>
      <c r="F159" s="414">
        <v>30648</v>
      </c>
      <c r="G159" s="395" t="s">
        <v>162</v>
      </c>
      <c r="H159" s="398">
        <v>2500</v>
      </c>
    </row>
    <row r="160" spans="1:8" ht="18.75" customHeight="1">
      <c r="A160" s="394">
        <v>140</v>
      </c>
      <c r="B160" s="393" t="s">
        <v>148</v>
      </c>
      <c r="C160" s="395" t="s">
        <v>122</v>
      </c>
      <c r="D160" s="395">
        <v>8</v>
      </c>
      <c r="E160" s="395">
        <v>8</v>
      </c>
      <c r="F160" s="414">
        <v>30623</v>
      </c>
      <c r="G160" s="395" t="s">
        <v>162</v>
      </c>
      <c r="H160" s="398">
        <v>2500</v>
      </c>
    </row>
    <row r="161" spans="1:8" ht="18.75" customHeight="1">
      <c r="A161" s="394">
        <v>141</v>
      </c>
      <c r="B161" s="393" t="s">
        <v>149</v>
      </c>
      <c r="C161" s="395" t="s">
        <v>122</v>
      </c>
      <c r="D161" s="395">
        <v>8</v>
      </c>
      <c r="E161" s="395">
        <v>8</v>
      </c>
      <c r="F161" s="414">
        <v>30623</v>
      </c>
      <c r="G161" s="395" t="s">
        <v>162</v>
      </c>
      <c r="H161" s="398">
        <v>2500</v>
      </c>
    </row>
    <row r="162" spans="1:8" ht="18.75" customHeight="1">
      <c r="A162" s="394">
        <v>142</v>
      </c>
      <c r="B162" s="393" t="s">
        <v>150</v>
      </c>
      <c r="C162" s="395" t="s">
        <v>104</v>
      </c>
      <c r="D162" s="395">
        <v>9</v>
      </c>
      <c r="E162" s="395">
        <v>9</v>
      </c>
      <c r="F162" s="414">
        <v>30601</v>
      </c>
      <c r="G162" s="395" t="s">
        <v>162</v>
      </c>
      <c r="H162" s="398">
        <v>2500</v>
      </c>
    </row>
    <row r="163" spans="1:8" ht="18.75" customHeight="1">
      <c r="A163" s="394">
        <v>143</v>
      </c>
      <c r="B163" s="393" t="s">
        <v>151</v>
      </c>
      <c r="C163" s="395" t="s">
        <v>104</v>
      </c>
      <c r="D163" s="395">
        <v>9</v>
      </c>
      <c r="E163" s="395">
        <v>9</v>
      </c>
      <c r="F163" s="414">
        <v>30601</v>
      </c>
      <c r="G163" s="395" t="s">
        <v>162</v>
      </c>
      <c r="H163" s="398">
        <v>2500</v>
      </c>
    </row>
    <row r="164" spans="1:8" ht="18.75" customHeight="1">
      <c r="A164" s="394">
        <v>144</v>
      </c>
      <c r="B164" s="393" t="s">
        <v>152</v>
      </c>
      <c r="C164" s="395" t="s">
        <v>114</v>
      </c>
      <c r="D164" s="395">
        <v>8</v>
      </c>
      <c r="E164" s="395">
        <v>8</v>
      </c>
      <c r="F164" s="396">
        <v>33568</v>
      </c>
      <c r="G164" s="395" t="s">
        <v>162</v>
      </c>
      <c r="H164" s="398">
        <v>2500</v>
      </c>
    </row>
    <row r="165" spans="1:8" ht="18.75" customHeight="1">
      <c r="A165" s="394">
        <v>145</v>
      </c>
      <c r="B165" s="393" t="s">
        <v>153</v>
      </c>
      <c r="C165" s="395" t="s">
        <v>114</v>
      </c>
      <c r="D165" s="395">
        <v>8</v>
      </c>
      <c r="E165" s="395">
        <v>8</v>
      </c>
      <c r="F165" s="396">
        <v>33568</v>
      </c>
      <c r="G165" s="395" t="s">
        <v>162</v>
      </c>
      <c r="H165" s="398">
        <v>2500</v>
      </c>
    </row>
    <row r="166" spans="1:8" ht="18.75" customHeight="1">
      <c r="A166" s="394">
        <v>146</v>
      </c>
      <c r="B166" s="393" t="s">
        <v>154</v>
      </c>
      <c r="C166" s="395" t="s">
        <v>114</v>
      </c>
      <c r="D166" s="395">
        <v>8</v>
      </c>
      <c r="E166" s="395">
        <v>8</v>
      </c>
      <c r="F166" s="396">
        <v>33568</v>
      </c>
      <c r="G166" s="395" t="s">
        <v>162</v>
      </c>
      <c r="H166" s="398">
        <v>2500</v>
      </c>
    </row>
    <row r="167" spans="1:8" ht="18.75" customHeight="1">
      <c r="A167" s="394">
        <v>147</v>
      </c>
      <c r="B167" s="393" t="s">
        <v>155</v>
      </c>
      <c r="C167" s="395" t="s">
        <v>114</v>
      </c>
      <c r="D167" s="395">
        <v>8</v>
      </c>
      <c r="E167" s="395">
        <v>8</v>
      </c>
      <c r="F167" s="396">
        <v>33568</v>
      </c>
      <c r="G167" s="395" t="s">
        <v>162</v>
      </c>
      <c r="H167" s="398">
        <v>2500</v>
      </c>
    </row>
    <row r="168" spans="1:8" ht="18.75" customHeight="1">
      <c r="A168" s="415">
        <v>148</v>
      </c>
      <c r="B168" s="425" t="s">
        <v>156</v>
      </c>
      <c r="C168" s="416" t="s">
        <v>118</v>
      </c>
      <c r="D168" s="416">
        <v>9</v>
      </c>
      <c r="E168" s="416">
        <v>9</v>
      </c>
      <c r="F168" s="417"/>
      <c r="G168" s="416" t="s">
        <v>162</v>
      </c>
      <c r="H168" s="418">
        <v>2500</v>
      </c>
    </row>
    <row r="169" spans="1:8" ht="15">
      <c r="A169" s="419" t="s">
        <v>352</v>
      </c>
      <c r="B169" s="426" t="s">
        <v>353</v>
      </c>
      <c r="C169" s="420" t="s">
        <v>35</v>
      </c>
      <c r="D169" s="420">
        <v>14</v>
      </c>
      <c r="E169" s="420">
        <v>14</v>
      </c>
      <c r="F169" s="421">
        <v>30110</v>
      </c>
      <c r="G169" s="420" t="s">
        <v>162</v>
      </c>
      <c r="H169" s="422">
        <v>3415.19</v>
      </c>
    </row>
    <row r="170" spans="1:8" ht="14.25">
      <c r="A170" s="158">
        <v>49</v>
      </c>
      <c r="B170" s="386" t="s">
        <v>37</v>
      </c>
      <c r="C170" s="384"/>
      <c r="D170" s="384"/>
      <c r="E170" s="384"/>
      <c r="F170" s="384"/>
      <c r="G170" s="385"/>
      <c r="H170" s="424">
        <f>SUM(H121:H169)</f>
        <v>123615.19</v>
      </c>
    </row>
    <row r="171" spans="1:8" ht="15.75">
      <c r="A171" s="427"/>
      <c r="B171" s="428"/>
      <c r="C171" s="428"/>
      <c r="D171" s="429" t="s">
        <v>10</v>
      </c>
      <c r="E171" s="428"/>
      <c r="F171" s="428"/>
      <c r="G171" s="430"/>
      <c r="H171" s="431"/>
    </row>
    <row r="172" spans="1:8" ht="12.75">
      <c r="A172" s="408" t="s">
        <v>90</v>
      </c>
      <c r="B172" s="408" t="s">
        <v>91</v>
      </c>
      <c r="C172" s="408" t="s">
        <v>92</v>
      </c>
      <c r="D172" s="408" t="s">
        <v>93</v>
      </c>
      <c r="E172" s="408" t="s">
        <v>94</v>
      </c>
      <c r="F172" s="408" t="s">
        <v>95</v>
      </c>
      <c r="G172" s="408" t="s">
        <v>96</v>
      </c>
      <c r="H172" s="409" t="s">
        <v>97</v>
      </c>
    </row>
    <row r="173" spans="1:8" ht="18" customHeight="1">
      <c r="A173" s="435">
        <v>149</v>
      </c>
      <c r="B173" s="393" t="s">
        <v>446</v>
      </c>
      <c r="C173" s="395" t="s">
        <v>36</v>
      </c>
      <c r="D173" s="436">
        <v>14</v>
      </c>
      <c r="E173" s="436">
        <v>14</v>
      </c>
      <c r="F173" s="441">
        <v>33779</v>
      </c>
      <c r="G173" s="395" t="s">
        <v>162</v>
      </c>
      <c r="H173" s="437">
        <v>3743.93</v>
      </c>
    </row>
    <row r="174" spans="1:8" ht="18.75" customHeight="1">
      <c r="A174" s="394">
        <v>150</v>
      </c>
      <c r="B174" s="393" t="s">
        <v>441</v>
      </c>
      <c r="C174" s="395" t="s">
        <v>32</v>
      </c>
      <c r="D174" s="395">
        <v>9</v>
      </c>
      <c r="E174" s="395">
        <v>9</v>
      </c>
      <c r="F174" s="414">
        <v>33687</v>
      </c>
      <c r="G174" s="395" t="s">
        <v>162</v>
      </c>
      <c r="H174" s="438">
        <v>3446.78</v>
      </c>
    </row>
    <row r="175" spans="1:8" ht="17.25" customHeight="1">
      <c r="A175" s="394">
        <v>151</v>
      </c>
      <c r="B175" s="393" t="s">
        <v>442</v>
      </c>
      <c r="C175" s="395" t="s">
        <v>32</v>
      </c>
      <c r="D175" s="395">
        <v>9</v>
      </c>
      <c r="E175" s="395">
        <v>9</v>
      </c>
      <c r="F175" s="414">
        <v>33665</v>
      </c>
      <c r="G175" s="395" t="s">
        <v>162</v>
      </c>
      <c r="H175" s="438">
        <v>3446.78</v>
      </c>
    </row>
    <row r="176" spans="1:8" ht="18" customHeight="1">
      <c r="A176" s="394">
        <v>152</v>
      </c>
      <c r="B176" s="393" t="s">
        <v>443</v>
      </c>
      <c r="C176" s="395" t="s">
        <v>36</v>
      </c>
      <c r="D176" s="395">
        <v>9</v>
      </c>
      <c r="E176" s="395">
        <v>9</v>
      </c>
      <c r="F176" s="414">
        <v>33665</v>
      </c>
      <c r="G176" s="395" t="s">
        <v>162</v>
      </c>
      <c r="H176" s="438">
        <v>3446.78</v>
      </c>
    </row>
    <row r="177" spans="1:8" ht="17.25" customHeight="1">
      <c r="A177" s="394">
        <v>153</v>
      </c>
      <c r="B177" s="393" t="s">
        <v>444</v>
      </c>
      <c r="C177" s="395" t="s">
        <v>36</v>
      </c>
      <c r="D177" s="395">
        <v>9</v>
      </c>
      <c r="E177" s="395">
        <v>9</v>
      </c>
      <c r="F177" s="414">
        <v>33665</v>
      </c>
      <c r="G177" s="395" t="s">
        <v>162</v>
      </c>
      <c r="H177" s="438">
        <v>3446.78</v>
      </c>
    </row>
    <row r="178" spans="1:8" ht="19.5" customHeight="1">
      <c r="A178" s="415">
        <v>154</v>
      </c>
      <c r="B178" s="425" t="s">
        <v>445</v>
      </c>
      <c r="C178" s="416" t="s">
        <v>36</v>
      </c>
      <c r="D178" s="416">
        <v>9</v>
      </c>
      <c r="E178" s="416">
        <v>9</v>
      </c>
      <c r="F178" s="439">
        <v>33665</v>
      </c>
      <c r="G178" s="416" t="s">
        <v>162</v>
      </c>
      <c r="H178" s="440">
        <v>3446.78</v>
      </c>
    </row>
    <row r="179" spans="1:8" ht="14.25">
      <c r="A179" s="399">
        <v>6</v>
      </c>
      <c r="B179" s="388" t="s">
        <v>255</v>
      </c>
      <c r="C179" s="423"/>
      <c r="D179" s="423"/>
      <c r="E179" s="423"/>
      <c r="F179" s="434"/>
      <c r="G179" s="423"/>
      <c r="H179" s="442">
        <f>SUM(H173:H178)</f>
        <v>20977.829999999998</v>
      </c>
    </row>
    <row r="180" spans="1:8" ht="15.75">
      <c r="A180" s="158"/>
      <c r="B180" s="432" t="s">
        <v>157</v>
      </c>
      <c r="C180" s="384"/>
      <c r="D180" s="384"/>
      <c r="E180" s="384"/>
      <c r="F180" s="384"/>
      <c r="G180" s="385"/>
      <c r="H180" s="433">
        <f>H72+H118+H170+H179</f>
        <v>407287.93</v>
      </c>
    </row>
  </sheetData>
  <mergeCells count="4">
    <mergeCell ref="B9:G9"/>
    <mergeCell ref="B10:H10"/>
    <mergeCell ref="F8:H8"/>
    <mergeCell ref="C73:E73"/>
  </mergeCells>
  <printOptions/>
  <pageMargins left="0.56" right="0.2" top="0.31" bottom="0.39" header="0.2" footer="0.2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46">
      <selection activeCell="F16" sqref="F16"/>
    </sheetView>
  </sheetViews>
  <sheetFormatPr defaultColWidth="9.00390625" defaultRowHeight="12.75"/>
  <cols>
    <col min="1" max="1" width="5.00390625" style="56" customWidth="1"/>
    <col min="2" max="2" width="34.625" style="56" customWidth="1"/>
    <col min="3" max="5" width="9.125" style="56" customWidth="1"/>
    <col min="6" max="6" width="14.75390625" style="56" customWidth="1"/>
    <col min="7" max="7" width="21.625" style="56" customWidth="1"/>
    <col min="8" max="8" width="13.125" style="56" customWidth="1"/>
    <col min="9" max="16384" width="9.125" style="56" customWidth="1"/>
  </cols>
  <sheetData>
    <row r="1" spans="6:8" ht="16.5">
      <c r="F1" s="164" t="s">
        <v>347</v>
      </c>
      <c r="G1" s="165"/>
      <c r="H1" s="166"/>
    </row>
    <row r="2" spans="6:9" ht="16.5">
      <c r="F2" s="3" t="s">
        <v>259</v>
      </c>
      <c r="G2" s="3"/>
      <c r="H2" s="167"/>
      <c r="I2" s="36"/>
    </row>
    <row r="3" spans="6:9" ht="16.5">
      <c r="F3" s="3" t="s">
        <v>160</v>
      </c>
      <c r="G3" s="3"/>
      <c r="H3" s="167"/>
      <c r="I3" s="36"/>
    </row>
    <row r="4" spans="6:9" ht="16.5">
      <c r="F4" s="3" t="s">
        <v>159</v>
      </c>
      <c r="G4" s="3"/>
      <c r="H4" s="167"/>
      <c r="I4" s="36"/>
    </row>
    <row r="5" spans="6:9" ht="16.5">
      <c r="F5" s="3" t="s">
        <v>213</v>
      </c>
      <c r="G5" s="3"/>
      <c r="H5" s="167"/>
      <c r="I5" s="36"/>
    </row>
    <row r="6" spans="6:9" ht="16.5">
      <c r="F6" s="3" t="s">
        <v>221</v>
      </c>
      <c r="G6" s="3"/>
      <c r="H6" s="167"/>
      <c r="I6" s="36"/>
    </row>
    <row r="7" spans="6:9" ht="16.5">
      <c r="F7" s="3" t="s">
        <v>218</v>
      </c>
      <c r="G7" s="3"/>
      <c r="H7" s="167"/>
      <c r="I7" s="36"/>
    </row>
    <row r="8" spans="6:9" ht="18" customHeight="1">
      <c r="F8" s="451" t="s">
        <v>453</v>
      </c>
      <c r="G8" s="451"/>
      <c r="H8" s="452"/>
      <c r="I8" s="36"/>
    </row>
    <row r="9" spans="7:9" ht="16.5" customHeight="1">
      <c r="G9" s="57"/>
      <c r="H9"/>
      <c r="I9" s="36"/>
    </row>
    <row r="10" spans="1:8" ht="15">
      <c r="A10" s="59"/>
      <c r="B10" s="443" t="s">
        <v>163</v>
      </c>
      <c r="C10" s="445"/>
      <c r="D10" s="445"/>
      <c r="E10" s="445"/>
      <c r="F10" s="445"/>
      <c r="G10" s="445"/>
      <c r="H10" s="65"/>
    </row>
    <row r="11" spans="1:8" ht="26.25" customHeight="1">
      <c r="A11" s="59"/>
      <c r="B11" s="444" t="s">
        <v>448</v>
      </c>
      <c r="C11" s="446"/>
      <c r="D11" s="446"/>
      <c r="E11" s="446"/>
      <c r="F11" s="446"/>
      <c r="G11" s="446"/>
      <c r="H11" s="66"/>
    </row>
    <row r="12" spans="1:8" ht="14.25" customHeight="1">
      <c r="A12" s="107"/>
      <c r="B12" s="108"/>
      <c r="C12" s="108"/>
      <c r="D12" s="109" t="s">
        <v>256</v>
      </c>
      <c r="E12" s="108"/>
      <c r="F12" s="108"/>
      <c r="G12" s="108"/>
      <c r="H12" s="110"/>
    </row>
    <row r="13" spans="1:8" ht="38.25" customHeight="1">
      <c r="A13" s="67" t="s">
        <v>1</v>
      </c>
      <c r="B13" s="67" t="s">
        <v>164</v>
      </c>
      <c r="C13" s="67" t="s">
        <v>98</v>
      </c>
      <c r="D13" s="67" t="s">
        <v>99</v>
      </c>
      <c r="E13" s="67" t="s">
        <v>100</v>
      </c>
      <c r="F13" s="67" t="s">
        <v>165</v>
      </c>
      <c r="G13" s="68" t="s">
        <v>89</v>
      </c>
      <c r="H13" s="72" t="s">
        <v>166</v>
      </c>
    </row>
    <row r="14" spans="1:8" ht="18" customHeight="1">
      <c r="A14" s="220">
        <v>1</v>
      </c>
      <c r="B14" s="76" t="s">
        <v>257</v>
      </c>
      <c r="C14" s="70" t="s">
        <v>36</v>
      </c>
      <c r="D14" s="70">
        <v>9</v>
      </c>
      <c r="E14" s="70">
        <v>9</v>
      </c>
      <c r="F14" s="209">
        <v>31398</v>
      </c>
      <c r="G14" s="70" t="s">
        <v>245</v>
      </c>
      <c r="H14" s="71">
        <v>275000</v>
      </c>
    </row>
    <row r="15" spans="1:8" ht="18" customHeight="1">
      <c r="A15" s="220">
        <v>2</v>
      </c>
      <c r="B15" s="76" t="s">
        <v>246</v>
      </c>
      <c r="C15" s="70" t="s">
        <v>36</v>
      </c>
      <c r="D15" s="70">
        <v>8</v>
      </c>
      <c r="E15" s="70">
        <v>8</v>
      </c>
      <c r="F15" s="209">
        <v>31318</v>
      </c>
      <c r="G15" s="70" t="s">
        <v>245</v>
      </c>
      <c r="H15" s="71">
        <v>266200</v>
      </c>
    </row>
    <row r="16" spans="1:8" ht="18" customHeight="1">
      <c r="A16" s="221">
        <v>3</v>
      </c>
      <c r="B16" s="230" t="s">
        <v>247</v>
      </c>
      <c r="C16" s="210" t="s">
        <v>248</v>
      </c>
      <c r="D16" s="210">
        <v>14</v>
      </c>
      <c r="E16" s="210">
        <v>14</v>
      </c>
      <c r="F16" s="211">
        <v>30659</v>
      </c>
      <c r="G16" s="210" t="s">
        <v>245</v>
      </c>
      <c r="H16" s="212">
        <v>350000</v>
      </c>
    </row>
    <row r="17" spans="1:8" ht="18" customHeight="1">
      <c r="A17" s="222">
        <v>4</v>
      </c>
      <c r="B17" s="230" t="s">
        <v>258</v>
      </c>
      <c r="C17" s="210" t="s">
        <v>248</v>
      </c>
      <c r="D17" s="210">
        <v>14</v>
      </c>
      <c r="E17" s="210">
        <v>14</v>
      </c>
      <c r="F17" s="211">
        <v>31236</v>
      </c>
      <c r="G17" s="210" t="s">
        <v>245</v>
      </c>
      <c r="H17" s="213">
        <v>330000</v>
      </c>
    </row>
    <row r="18" spans="1:8" ht="18" customHeight="1">
      <c r="A18" s="223">
        <v>4</v>
      </c>
      <c r="B18" s="234" t="s">
        <v>249</v>
      </c>
      <c r="C18" s="214"/>
      <c r="D18" s="214"/>
      <c r="E18" s="214"/>
      <c r="F18" s="214"/>
      <c r="G18" s="214"/>
      <c r="H18" s="245">
        <f>H14+H15+H16+H17</f>
        <v>1221200</v>
      </c>
    </row>
    <row r="19" spans="1:8" ht="15.75">
      <c r="A19" s="224"/>
      <c r="B19" s="231"/>
      <c r="C19" s="215"/>
      <c r="D19" s="208" t="s">
        <v>250</v>
      </c>
      <c r="E19" s="215"/>
      <c r="F19" s="215"/>
      <c r="G19" s="215"/>
      <c r="H19" s="215"/>
    </row>
    <row r="20" spans="1:8" ht="38.25">
      <c r="A20" s="225" t="s">
        <v>1</v>
      </c>
      <c r="B20" s="232" t="s">
        <v>164</v>
      </c>
      <c r="C20" s="67" t="s">
        <v>98</v>
      </c>
      <c r="D20" s="67" t="s">
        <v>99</v>
      </c>
      <c r="E20" s="67" t="s">
        <v>100</v>
      </c>
      <c r="F20" s="67" t="s">
        <v>165</v>
      </c>
      <c r="G20" s="68" t="s">
        <v>89</v>
      </c>
      <c r="H20" s="72" t="s">
        <v>166</v>
      </c>
    </row>
    <row r="21" spans="1:8" ht="14.25">
      <c r="A21" s="226"/>
      <c r="B21" s="235" t="s">
        <v>251</v>
      </c>
      <c r="C21" s="74"/>
      <c r="D21" s="74"/>
      <c r="E21" s="74"/>
      <c r="F21" s="74"/>
      <c r="G21" s="210"/>
      <c r="H21" s="75">
        <f>SUM(H19:H20)</f>
        <v>0</v>
      </c>
    </row>
    <row r="22" spans="1:8" ht="15" customHeight="1">
      <c r="A22" s="107"/>
      <c r="B22" s="108"/>
      <c r="C22" s="108"/>
      <c r="D22" s="109" t="s">
        <v>167</v>
      </c>
      <c r="E22" s="108"/>
      <c r="F22" s="108"/>
      <c r="G22" s="108"/>
      <c r="H22" s="110"/>
    </row>
    <row r="23" spans="1:8" ht="17.25" customHeight="1">
      <c r="A23" s="473" t="s">
        <v>168</v>
      </c>
      <c r="B23" s="447"/>
      <c r="C23" s="447"/>
      <c r="D23" s="447"/>
      <c r="E23" s="447"/>
      <c r="F23" s="447"/>
      <c r="G23" s="447"/>
      <c r="H23" s="448"/>
    </row>
    <row r="24" spans="1:8" ht="14.25" customHeight="1">
      <c r="A24" s="97">
        <v>5</v>
      </c>
      <c r="B24" s="84" t="s">
        <v>169</v>
      </c>
      <c r="C24" s="85" t="s">
        <v>122</v>
      </c>
      <c r="D24" s="85">
        <v>8</v>
      </c>
      <c r="E24" s="85">
        <v>8</v>
      </c>
      <c r="F24" s="86">
        <v>1985</v>
      </c>
      <c r="G24" s="85" t="s">
        <v>211</v>
      </c>
      <c r="H24" s="91">
        <v>35200</v>
      </c>
    </row>
    <row r="25" spans="1:8" ht="14.25" customHeight="1">
      <c r="A25" s="69">
        <v>6</v>
      </c>
      <c r="B25" s="76" t="s">
        <v>170</v>
      </c>
      <c r="C25" s="70" t="s">
        <v>104</v>
      </c>
      <c r="D25" s="70">
        <v>9</v>
      </c>
      <c r="E25" s="70">
        <v>9</v>
      </c>
      <c r="F25" s="77">
        <v>1982</v>
      </c>
      <c r="G25" s="70" t="s">
        <v>211</v>
      </c>
      <c r="H25" s="71">
        <v>35200</v>
      </c>
    </row>
    <row r="26" spans="1:8" ht="14.25" customHeight="1">
      <c r="A26" s="69">
        <v>7</v>
      </c>
      <c r="B26" s="76" t="s">
        <v>171</v>
      </c>
      <c r="C26" s="70" t="s">
        <v>104</v>
      </c>
      <c r="D26" s="70">
        <v>9</v>
      </c>
      <c r="E26" s="70">
        <v>9</v>
      </c>
      <c r="F26" s="77">
        <v>1985</v>
      </c>
      <c r="G26" s="70" t="s">
        <v>211</v>
      </c>
      <c r="H26" s="71">
        <v>35200</v>
      </c>
    </row>
    <row r="27" spans="1:8" ht="18.75" customHeight="1">
      <c r="A27" s="69">
        <v>8</v>
      </c>
      <c r="B27" s="76" t="s">
        <v>172</v>
      </c>
      <c r="C27" s="70" t="s">
        <v>122</v>
      </c>
      <c r="D27" s="70">
        <v>8</v>
      </c>
      <c r="E27" s="70">
        <v>8</v>
      </c>
      <c r="F27" s="77">
        <v>1985</v>
      </c>
      <c r="G27" s="70" t="s">
        <v>211</v>
      </c>
      <c r="H27" s="71">
        <v>35200</v>
      </c>
    </row>
    <row r="28" spans="1:8" ht="18.75" customHeight="1">
      <c r="A28" s="69">
        <v>9</v>
      </c>
      <c r="B28" s="76" t="s">
        <v>173</v>
      </c>
      <c r="C28" s="70" t="s">
        <v>104</v>
      </c>
      <c r="D28" s="70">
        <v>9</v>
      </c>
      <c r="E28" s="70">
        <v>9</v>
      </c>
      <c r="F28" s="77">
        <v>1984</v>
      </c>
      <c r="G28" s="70" t="s">
        <v>211</v>
      </c>
      <c r="H28" s="71">
        <v>35200</v>
      </c>
    </row>
    <row r="29" spans="1:8" ht="18.75" customHeight="1">
      <c r="A29" s="69">
        <v>10</v>
      </c>
      <c r="B29" s="76" t="s">
        <v>174</v>
      </c>
      <c r="C29" s="70" t="s">
        <v>104</v>
      </c>
      <c r="D29" s="70">
        <v>9</v>
      </c>
      <c r="E29" s="70">
        <v>9</v>
      </c>
      <c r="F29" s="77">
        <v>1983</v>
      </c>
      <c r="G29" s="70" t="s">
        <v>211</v>
      </c>
      <c r="H29" s="71">
        <v>35200</v>
      </c>
    </row>
    <row r="30" spans="1:8" ht="18.75" customHeight="1">
      <c r="A30" s="69">
        <v>11</v>
      </c>
      <c r="B30" s="76" t="s">
        <v>175</v>
      </c>
      <c r="C30" s="70" t="s">
        <v>104</v>
      </c>
      <c r="D30" s="70">
        <v>9</v>
      </c>
      <c r="E30" s="70">
        <v>9</v>
      </c>
      <c r="F30" s="77">
        <v>1984</v>
      </c>
      <c r="G30" s="70" t="s">
        <v>211</v>
      </c>
      <c r="H30" s="71">
        <v>35200</v>
      </c>
    </row>
    <row r="31" spans="1:8" ht="18.75" customHeight="1">
      <c r="A31" s="69">
        <v>12</v>
      </c>
      <c r="B31" s="76" t="s">
        <v>176</v>
      </c>
      <c r="C31" s="70" t="s">
        <v>104</v>
      </c>
      <c r="D31" s="70">
        <v>9</v>
      </c>
      <c r="E31" s="70">
        <v>9</v>
      </c>
      <c r="F31" s="77">
        <v>1984</v>
      </c>
      <c r="G31" s="70" t="s">
        <v>211</v>
      </c>
      <c r="H31" s="71">
        <v>35200</v>
      </c>
    </row>
    <row r="32" spans="1:8" ht="18.75" customHeight="1">
      <c r="A32" s="98">
        <v>13</v>
      </c>
      <c r="B32" s="93" t="s">
        <v>177</v>
      </c>
      <c r="C32" s="94" t="s">
        <v>104</v>
      </c>
      <c r="D32" s="94">
        <v>9</v>
      </c>
      <c r="E32" s="94">
        <v>9</v>
      </c>
      <c r="F32" s="95">
        <v>1984</v>
      </c>
      <c r="G32" s="94" t="s">
        <v>211</v>
      </c>
      <c r="H32" s="96">
        <v>35200</v>
      </c>
    </row>
    <row r="33" spans="1:8" s="82" customFormat="1" ht="12" customHeight="1">
      <c r="A33" s="78"/>
      <c r="B33" s="235" t="s">
        <v>17</v>
      </c>
      <c r="C33" s="80"/>
      <c r="D33" s="80"/>
      <c r="E33" s="80"/>
      <c r="F33" s="80"/>
      <c r="G33" s="80"/>
      <c r="H33" s="81">
        <f>SUM(H24:H32)</f>
        <v>316800</v>
      </c>
    </row>
    <row r="34" spans="1:8" s="82" customFormat="1" ht="13.5" customHeight="1">
      <c r="A34" s="478" t="s">
        <v>178</v>
      </c>
      <c r="B34" s="479"/>
      <c r="C34" s="479"/>
      <c r="D34" s="479"/>
      <c r="E34" s="479"/>
      <c r="F34" s="479"/>
      <c r="G34" s="479"/>
      <c r="H34" s="480"/>
    </row>
    <row r="35" spans="1:8" s="61" customFormat="1" ht="17.25" customHeight="1">
      <c r="A35" s="83">
        <v>14</v>
      </c>
      <c r="B35" s="84" t="s">
        <v>179</v>
      </c>
      <c r="C35" s="85" t="s">
        <v>122</v>
      </c>
      <c r="D35" s="85">
        <v>8</v>
      </c>
      <c r="E35" s="85">
        <v>8</v>
      </c>
      <c r="F35" s="86">
        <v>1988</v>
      </c>
      <c r="G35" s="85" t="s">
        <v>211</v>
      </c>
      <c r="H35" s="87">
        <v>23418</v>
      </c>
    </row>
    <row r="36" spans="1:8" s="61" customFormat="1" ht="17.25" customHeight="1">
      <c r="A36" s="88">
        <v>15</v>
      </c>
      <c r="B36" s="76" t="s">
        <v>180</v>
      </c>
      <c r="C36" s="70" t="s">
        <v>128</v>
      </c>
      <c r="D36" s="70">
        <v>12</v>
      </c>
      <c r="E36" s="70">
        <v>12</v>
      </c>
      <c r="F36" s="77">
        <v>1986</v>
      </c>
      <c r="G36" s="70" t="s">
        <v>211</v>
      </c>
      <c r="H36" s="89">
        <v>23418</v>
      </c>
    </row>
    <row r="37" spans="1:8" s="61" customFormat="1" ht="16.5" customHeight="1">
      <c r="A37" s="111">
        <v>16</v>
      </c>
      <c r="B37" s="93" t="s">
        <v>175</v>
      </c>
      <c r="C37" s="94" t="s">
        <v>104</v>
      </c>
      <c r="D37" s="94">
        <v>9</v>
      </c>
      <c r="E37" s="94">
        <v>9</v>
      </c>
      <c r="F37" s="95">
        <v>1984</v>
      </c>
      <c r="G37" s="94" t="s">
        <v>211</v>
      </c>
      <c r="H37" s="112">
        <v>23418</v>
      </c>
    </row>
    <row r="38" spans="1:8" s="82" customFormat="1" ht="13.5" customHeight="1">
      <c r="A38" s="78"/>
      <c r="B38" s="235" t="s">
        <v>17</v>
      </c>
      <c r="C38" s="80"/>
      <c r="D38" s="80" t="s">
        <v>73</v>
      </c>
      <c r="E38" s="80"/>
      <c r="F38" s="80"/>
      <c r="G38" s="80"/>
      <c r="H38" s="81">
        <f>SUM(H35:H37)</f>
        <v>70254</v>
      </c>
    </row>
    <row r="39" spans="1:8" s="82" customFormat="1" ht="15.75" customHeight="1">
      <c r="A39" s="478" t="s">
        <v>181</v>
      </c>
      <c r="B39" s="479"/>
      <c r="C39" s="479"/>
      <c r="D39" s="479"/>
      <c r="E39" s="479"/>
      <c r="F39" s="479"/>
      <c r="G39" s="479"/>
      <c r="H39" s="480"/>
    </row>
    <row r="40" spans="1:8" ht="21" customHeight="1">
      <c r="A40" s="90">
        <v>17</v>
      </c>
      <c r="B40" s="84" t="s">
        <v>182</v>
      </c>
      <c r="C40" s="85" t="s">
        <v>114</v>
      </c>
      <c r="D40" s="85">
        <v>8</v>
      </c>
      <c r="E40" s="85">
        <v>8</v>
      </c>
      <c r="F40" s="86">
        <v>1989</v>
      </c>
      <c r="G40" s="85" t="s">
        <v>211</v>
      </c>
      <c r="H40" s="91">
        <v>3630</v>
      </c>
    </row>
    <row r="41" spans="1:8" ht="23.25" customHeight="1">
      <c r="A41" s="88">
        <v>18</v>
      </c>
      <c r="B41" s="76" t="s">
        <v>183</v>
      </c>
      <c r="C41" s="70" t="s">
        <v>122</v>
      </c>
      <c r="D41" s="70">
        <v>8</v>
      </c>
      <c r="E41" s="70">
        <v>8</v>
      </c>
      <c r="F41" s="77">
        <v>1986</v>
      </c>
      <c r="G41" s="70" t="s">
        <v>211</v>
      </c>
      <c r="H41" s="71">
        <v>3630</v>
      </c>
    </row>
    <row r="42" spans="1:8" ht="22.5" customHeight="1">
      <c r="A42" s="88">
        <v>19</v>
      </c>
      <c r="B42" s="76" t="s">
        <v>184</v>
      </c>
      <c r="C42" s="70" t="s">
        <v>122</v>
      </c>
      <c r="D42" s="70">
        <v>8</v>
      </c>
      <c r="E42" s="70">
        <v>8</v>
      </c>
      <c r="F42" s="77">
        <v>1990</v>
      </c>
      <c r="G42" s="70" t="s">
        <v>211</v>
      </c>
      <c r="H42" s="71">
        <v>3630</v>
      </c>
    </row>
    <row r="43" spans="1:8" ht="25.5" customHeight="1">
      <c r="A43" s="88">
        <v>20</v>
      </c>
      <c r="B43" s="76" t="s">
        <v>185</v>
      </c>
      <c r="C43" s="70" t="s">
        <v>104</v>
      </c>
      <c r="D43" s="70">
        <v>9</v>
      </c>
      <c r="E43" s="70">
        <v>9</v>
      </c>
      <c r="F43" s="77">
        <v>1988</v>
      </c>
      <c r="G43" s="70" t="s">
        <v>211</v>
      </c>
      <c r="H43" s="71">
        <v>3810</v>
      </c>
    </row>
    <row r="44" spans="1:8" ht="22.5" customHeight="1">
      <c r="A44" s="92">
        <v>21</v>
      </c>
      <c r="B44" s="76" t="s">
        <v>186</v>
      </c>
      <c r="C44" s="70" t="s">
        <v>122</v>
      </c>
      <c r="D44" s="70">
        <v>8</v>
      </c>
      <c r="E44" s="70">
        <v>8</v>
      </c>
      <c r="F44" s="77">
        <v>1985</v>
      </c>
      <c r="G44" s="70" t="s">
        <v>211</v>
      </c>
      <c r="H44" s="71">
        <v>3630</v>
      </c>
    </row>
    <row r="45" spans="1:8" ht="21" customHeight="1">
      <c r="A45" s="98">
        <v>22</v>
      </c>
      <c r="B45" s="93" t="s">
        <v>187</v>
      </c>
      <c r="C45" s="94" t="s">
        <v>122</v>
      </c>
      <c r="D45" s="94">
        <v>8</v>
      </c>
      <c r="E45" s="94">
        <v>8</v>
      </c>
      <c r="F45" s="95">
        <v>1985</v>
      </c>
      <c r="G45" s="94" t="s">
        <v>211</v>
      </c>
      <c r="H45" s="96">
        <v>3810</v>
      </c>
    </row>
    <row r="46" spans="1:8" s="82" customFormat="1" ht="18" customHeight="1">
      <c r="A46" s="78"/>
      <c r="B46" s="235" t="s">
        <v>17</v>
      </c>
      <c r="C46" s="80"/>
      <c r="D46" s="80"/>
      <c r="E46" s="80"/>
      <c r="F46" s="80"/>
      <c r="G46" s="80"/>
      <c r="H46" s="81">
        <f>SUM(H40:H45)</f>
        <v>22140</v>
      </c>
    </row>
    <row r="47" spans="1:8" s="82" customFormat="1" ht="18" customHeight="1">
      <c r="A47" s="478" t="s">
        <v>188</v>
      </c>
      <c r="B47" s="479"/>
      <c r="C47" s="479"/>
      <c r="D47" s="479"/>
      <c r="E47" s="479"/>
      <c r="F47" s="479"/>
      <c r="G47" s="479"/>
      <c r="H47" s="480"/>
    </row>
    <row r="48" spans="1:8" ht="18" customHeight="1">
      <c r="A48" s="97">
        <v>23</v>
      </c>
      <c r="B48" s="84" t="s">
        <v>189</v>
      </c>
      <c r="C48" s="85" t="s">
        <v>112</v>
      </c>
      <c r="D48" s="85">
        <v>12</v>
      </c>
      <c r="E48" s="85">
        <v>12</v>
      </c>
      <c r="F48" s="86">
        <v>1988</v>
      </c>
      <c r="G48" s="85" t="s">
        <v>211</v>
      </c>
      <c r="H48" s="91">
        <v>23600</v>
      </c>
    </row>
    <row r="49" spans="1:8" ht="24" customHeight="1">
      <c r="A49" s="69">
        <v>24</v>
      </c>
      <c r="B49" s="76" t="s">
        <v>190</v>
      </c>
      <c r="C49" s="70" t="s">
        <v>128</v>
      </c>
      <c r="D49" s="70">
        <v>12</v>
      </c>
      <c r="E49" s="70">
        <v>12</v>
      </c>
      <c r="F49" s="77">
        <v>1988</v>
      </c>
      <c r="G49" s="70" t="s">
        <v>211</v>
      </c>
      <c r="H49" s="71">
        <v>18300</v>
      </c>
    </row>
    <row r="50" spans="1:8" ht="21" customHeight="1">
      <c r="A50" s="69">
        <v>25</v>
      </c>
      <c r="B50" s="76" t="s">
        <v>191</v>
      </c>
      <c r="C50" s="70" t="s">
        <v>118</v>
      </c>
      <c r="D50" s="70">
        <v>9</v>
      </c>
      <c r="E50" s="70">
        <v>9</v>
      </c>
      <c r="F50" s="77">
        <v>1991</v>
      </c>
      <c r="G50" s="70" t="s">
        <v>211</v>
      </c>
      <c r="H50" s="71">
        <v>18300</v>
      </c>
    </row>
    <row r="51" spans="1:8" ht="21.75" customHeight="1">
      <c r="A51" s="98">
        <v>26</v>
      </c>
      <c r="B51" s="93" t="s">
        <v>192</v>
      </c>
      <c r="C51" s="94" t="s">
        <v>122</v>
      </c>
      <c r="D51" s="94">
        <v>8</v>
      </c>
      <c r="E51" s="94">
        <v>8</v>
      </c>
      <c r="F51" s="95">
        <v>1986</v>
      </c>
      <c r="G51" s="94" t="s">
        <v>211</v>
      </c>
      <c r="H51" s="96">
        <v>18300</v>
      </c>
    </row>
    <row r="52" spans="1:8" s="82" customFormat="1" ht="18" customHeight="1">
      <c r="A52" s="78">
        <v>22</v>
      </c>
      <c r="B52" s="79" t="s">
        <v>17</v>
      </c>
      <c r="C52" s="80"/>
      <c r="D52" s="80"/>
      <c r="E52" s="80"/>
      <c r="F52" s="80"/>
      <c r="G52" s="80"/>
      <c r="H52" s="81">
        <f>SUM(H48:H51)</f>
        <v>78500</v>
      </c>
    </row>
    <row r="53" spans="1:8" ht="22.5" customHeight="1">
      <c r="A53" s="73"/>
      <c r="B53" s="233" t="s">
        <v>193</v>
      </c>
      <c r="C53" s="241"/>
      <c r="D53" s="241"/>
      <c r="E53" s="241"/>
      <c r="F53" s="241"/>
      <c r="G53" s="241"/>
      <c r="H53" s="240">
        <f>H33+H38+H46+H52</f>
        <v>487694</v>
      </c>
    </row>
    <row r="54" spans="1:8" ht="20.25" customHeight="1">
      <c r="A54" s="224"/>
      <c r="B54" s="215"/>
      <c r="C54" s="215"/>
      <c r="D54" s="208" t="s">
        <v>252</v>
      </c>
      <c r="E54" s="215"/>
      <c r="F54" s="215"/>
      <c r="G54" s="215"/>
      <c r="H54" s="215"/>
    </row>
    <row r="55" spans="1:8" ht="38.25">
      <c r="A55" s="225" t="s">
        <v>1</v>
      </c>
      <c r="B55" s="67" t="s">
        <v>164</v>
      </c>
      <c r="C55" s="67" t="s">
        <v>98</v>
      </c>
      <c r="D55" s="67" t="s">
        <v>99</v>
      </c>
      <c r="E55" s="67" t="s">
        <v>100</v>
      </c>
      <c r="F55" s="67" t="s">
        <v>165</v>
      </c>
      <c r="G55" s="68" t="s">
        <v>89</v>
      </c>
      <c r="H55" s="72" t="s">
        <v>166</v>
      </c>
    </row>
    <row r="56" spans="1:8" ht="17.25" customHeight="1">
      <c r="A56" s="227">
        <v>27</v>
      </c>
      <c r="B56" s="85" t="s">
        <v>253</v>
      </c>
      <c r="C56" s="85" t="s">
        <v>36</v>
      </c>
      <c r="D56" s="85">
        <v>8</v>
      </c>
      <c r="E56" s="85">
        <v>8</v>
      </c>
      <c r="F56" s="216">
        <v>31205</v>
      </c>
      <c r="G56" s="85" t="s">
        <v>245</v>
      </c>
      <c r="H56" s="217">
        <v>354300</v>
      </c>
    </row>
    <row r="57" spans="1:8" ht="17.25" customHeight="1">
      <c r="A57" s="228">
        <v>28</v>
      </c>
      <c r="B57" s="94" t="s">
        <v>254</v>
      </c>
      <c r="C57" s="94" t="s">
        <v>36</v>
      </c>
      <c r="D57" s="94">
        <v>9</v>
      </c>
      <c r="E57" s="94">
        <v>9</v>
      </c>
      <c r="F57" s="218">
        <v>31670</v>
      </c>
      <c r="G57" s="94" t="s">
        <v>245</v>
      </c>
      <c r="H57" s="219">
        <v>366000</v>
      </c>
    </row>
    <row r="58" spans="1:8" ht="17.25" customHeight="1">
      <c r="A58" s="229">
        <v>2</v>
      </c>
      <c r="B58" s="475" t="s">
        <v>255</v>
      </c>
      <c r="C58" s="476"/>
      <c r="D58" s="476"/>
      <c r="E58" s="476"/>
      <c r="F58" s="476"/>
      <c r="G58" s="477"/>
      <c r="H58" s="243">
        <f>SUM(H56:H57)</f>
        <v>720300</v>
      </c>
    </row>
    <row r="59" spans="1:8" ht="17.25" customHeight="1">
      <c r="A59" s="99">
        <v>28</v>
      </c>
      <c r="B59" s="157" t="s">
        <v>157</v>
      </c>
      <c r="C59" s="100"/>
      <c r="D59" s="100"/>
      <c r="E59" s="100"/>
      <c r="F59" s="100"/>
      <c r="G59" s="100"/>
      <c r="H59" s="244">
        <f>H18+H21+H53+H58</f>
        <v>2429194</v>
      </c>
    </row>
    <row r="60" spans="7:8" ht="15">
      <c r="G60" s="8"/>
      <c r="H60" s="9"/>
    </row>
    <row r="61" spans="1:8" ht="15">
      <c r="A61" s="236"/>
      <c r="B61" s="237"/>
      <c r="C61" s="238"/>
      <c r="D61" s="238"/>
      <c r="E61" s="238"/>
      <c r="F61" s="238"/>
      <c r="G61" s="238"/>
      <c r="H61" s="239"/>
    </row>
    <row r="62" spans="7:8" ht="15">
      <c r="G62" s="9"/>
      <c r="H62" s="9"/>
    </row>
    <row r="63" spans="7:8" ht="15">
      <c r="G63" s="9"/>
      <c r="H63" s="9"/>
    </row>
    <row r="64" spans="7:8" ht="15">
      <c r="G64" s="9"/>
      <c r="H64" s="9"/>
    </row>
    <row r="65" spans="7:8" ht="15">
      <c r="G65" s="9"/>
      <c r="H65" s="9"/>
    </row>
    <row r="66" spans="7:8" ht="15">
      <c r="G66" s="9"/>
      <c r="H66" s="9"/>
    </row>
    <row r="67" spans="1:8" ht="12.75">
      <c r="A67" s="59"/>
      <c r="B67" s="59"/>
      <c r="C67" s="59"/>
      <c r="D67" s="59"/>
      <c r="E67" s="59"/>
      <c r="F67" s="59"/>
      <c r="G67" s="59"/>
      <c r="H67" s="206"/>
    </row>
    <row r="68" spans="1:8" ht="14.25">
      <c r="A68" s="59"/>
      <c r="B68" s="443"/>
      <c r="C68" s="443"/>
      <c r="D68" s="443"/>
      <c r="E68" s="443"/>
      <c r="F68" s="443"/>
      <c r="G68" s="443"/>
      <c r="H68" s="206"/>
    </row>
    <row r="69" spans="1:8" ht="15">
      <c r="A69" s="59"/>
      <c r="B69" s="444"/>
      <c r="C69" s="444"/>
      <c r="D69" s="444"/>
      <c r="E69" s="444"/>
      <c r="F69" s="444"/>
      <c r="G69" s="444"/>
      <c r="H69" s="246"/>
    </row>
    <row r="70" spans="1:8" ht="16.5" customHeight="1">
      <c r="A70" s="60"/>
      <c r="B70" s="207"/>
      <c r="C70" s="247"/>
      <c r="D70" s="248"/>
      <c r="E70" s="247"/>
      <c r="F70" s="249"/>
      <c r="G70" s="60"/>
      <c r="H70" s="250"/>
    </row>
    <row r="71" spans="1:8" ht="16.5" customHeight="1">
      <c r="A71" s="251"/>
      <c r="B71" s="251"/>
      <c r="C71" s="251"/>
      <c r="D71" s="251"/>
      <c r="E71" s="251"/>
      <c r="F71" s="251"/>
      <c r="G71" s="252"/>
      <c r="H71" s="253"/>
    </row>
    <row r="72" spans="1:8" ht="16.5" customHeight="1">
      <c r="A72" s="254"/>
      <c r="B72" s="70"/>
      <c r="C72" s="70"/>
      <c r="D72" s="70"/>
      <c r="E72" s="70"/>
      <c r="F72" s="209"/>
      <c r="G72" s="70"/>
      <c r="H72" s="255"/>
    </row>
    <row r="73" spans="1:8" ht="16.5" customHeight="1">
      <c r="A73" s="254"/>
      <c r="B73" s="70"/>
      <c r="C73" s="70"/>
      <c r="D73" s="70"/>
      <c r="E73" s="70"/>
      <c r="F73" s="209"/>
      <c r="G73" s="70"/>
      <c r="H73" s="255"/>
    </row>
    <row r="74" spans="1:8" ht="16.5" customHeight="1">
      <c r="A74" s="256"/>
      <c r="B74" s="210"/>
      <c r="C74" s="210"/>
      <c r="D74" s="210"/>
      <c r="E74" s="210"/>
      <c r="F74" s="211"/>
      <c r="G74" s="210"/>
      <c r="H74" s="257"/>
    </row>
    <row r="75" spans="1:8" ht="16.5" customHeight="1">
      <c r="A75" s="256"/>
      <c r="B75" s="210"/>
      <c r="C75" s="210"/>
      <c r="D75" s="210"/>
      <c r="E75" s="210"/>
      <c r="F75" s="211"/>
      <c r="G75" s="210"/>
      <c r="H75" s="257"/>
    </row>
    <row r="76" spans="1:8" ht="16.5" customHeight="1">
      <c r="A76" s="258"/>
      <c r="B76" s="259"/>
      <c r="C76" s="260"/>
      <c r="D76" s="260"/>
      <c r="E76" s="260"/>
      <c r="F76" s="260"/>
      <c r="G76" s="260"/>
      <c r="H76" s="261"/>
    </row>
    <row r="77" spans="1:8" ht="16.5" customHeight="1">
      <c r="A77" s="262"/>
      <c r="B77" s="263"/>
      <c r="C77" s="263"/>
      <c r="D77" s="264"/>
      <c r="E77" s="263"/>
      <c r="F77" s="263"/>
      <c r="G77" s="263"/>
      <c r="H77" s="263"/>
    </row>
    <row r="78" spans="1:8" ht="16.5" customHeight="1">
      <c r="A78" s="254"/>
      <c r="B78" s="251"/>
      <c r="C78" s="251"/>
      <c r="D78" s="251"/>
      <c r="E78" s="251"/>
      <c r="F78" s="251"/>
      <c r="G78" s="252"/>
      <c r="H78" s="265"/>
    </row>
    <row r="79" spans="1:8" ht="16.5" customHeight="1">
      <c r="A79" s="258"/>
      <c r="B79" s="259"/>
      <c r="C79" s="260"/>
      <c r="D79" s="260"/>
      <c r="E79" s="260"/>
      <c r="F79" s="260"/>
      <c r="G79" s="260"/>
      <c r="H79" s="261"/>
    </row>
    <row r="80" spans="1:8" ht="16.5" customHeight="1">
      <c r="A80" s="262"/>
      <c r="B80" s="263"/>
      <c r="C80" s="263"/>
      <c r="D80" s="264"/>
      <c r="E80" s="263"/>
      <c r="F80" s="263"/>
      <c r="G80" s="263"/>
      <c r="H80" s="263"/>
    </row>
    <row r="81" spans="1:8" ht="16.5" customHeight="1">
      <c r="A81" s="254"/>
      <c r="B81" s="251"/>
      <c r="C81" s="251"/>
      <c r="D81" s="251"/>
      <c r="E81" s="251"/>
      <c r="F81" s="251"/>
      <c r="G81" s="252"/>
      <c r="H81" s="265"/>
    </row>
    <row r="82" spans="1:8" ht="16.5" customHeight="1">
      <c r="A82" s="254"/>
      <c r="B82" s="70"/>
      <c r="C82" s="70"/>
      <c r="D82" s="70"/>
      <c r="E82" s="70"/>
      <c r="F82" s="209"/>
      <c r="G82" s="70"/>
      <c r="H82" s="255"/>
    </row>
    <row r="83" spans="1:8" ht="16.5" customHeight="1">
      <c r="A83" s="254"/>
      <c r="B83" s="70"/>
      <c r="C83" s="70"/>
      <c r="D83" s="70"/>
      <c r="E83" s="70"/>
      <c r="F83" s="209"/>
      <c r="G83" s="70"/>
      <c r="H83" s="255"/>
    </row>
    <row r="84" spans="1:8" ht="16.5" customHeight="1">
      <c r="A84" s="258"/>
      <c r="B84" s="259"/>
      <c r="C84" s="260"/>
      <c r="D84" s="260"/>
      <c r="E84" s="260"/>
      <c r="F84" s="260"/>
      <c r="G84" s="260"/>
      <c r="H84" s="261"/>
    </row>
    <row r="85" spans="1:8" ht="16.5" customHeight="1">
      <c r="A85" s="262"/>
      <c r="B85" s="263"/>
      <c r="C85" s="263"/>
      <c r="D85" s="264"/>
      <c r="E85" s="263"/>
      <c r="F85" s="263"/>
      <c r="G85" s="263"/>
      <c r="H85" s="263"/>
    </row>
    <row r="86" spans="1:8" ht="16.5" customHeight="1">
      <c r="A86" s="254"/>
      <c r="B86" s="251"/>
      <c r="C86" s="251"/>
      <c r="D86" s="251"/>
      <c r="E86" s="251"/>
      <c r="F86" s="251"/>
      <c r="G86" s="252"/>
      <c r="H86" s="265"/>
    </row>
    <row r="87" spans="1:8" ht="16.5" customHeight="1">
      <c r="A87" s="266"/>
      <c r="B87" s="70"/>
      <c r="C87" s="70"/>
      <c r="D87" s="70"/>
      <c r="E87" s="70"/>
      <c r="F87" s="209"/>
      <c r="G87" s="70"/>
      <c r="H87" s="267"/>
    </row>
    <row r="88" spans="1:8" ht="16.5" customHeight="1">
      <c r="A88" s="266"/>
      <c r="B88" s="70"/>
      <c r="C88" s="70"/>
      <c r="D88" s="70"/>
      <c r="E88" s="70"/>
      <c r="F88" s="209"/>
      <c r="G88" s="70"/>
      <c r="H88" s="267"/>
    </row>
    <row r="89" spans="1:8" ht="16.5" customHeight="1">
      <c r="A89" s="268"/>
      <c r="B89" s="474"/>
      <c r="C89" s="474"/>
      <c r="D89" s="474"/>
      <c r="E89" s="474"/>
      <c r="F89" s="474"/>
      <c r="G89" s="474"/>
      <c r="H89" s="269"/>
    </row>
    <row r="90" spans="1:8" ht="16.5" customHeight="1">
      <c r="A90" s="236"/>
      <c r="B90" s="237"/>
      <c r="C90" s="238"/>
      <c r="D90" s="238"/>
      <c r="E90" s="238"/>
      <c r="F90" s="238"/>
      <c r="G90" s="238"/>
      <c r="H90" s="239"/>
    </row>
    <row r="91" spans="1:8" ht="16.5" customHeight="1">
      <c r="A91" s="61"/>
      <c r="B91" s="61"/>
      <c r="C91" s="61"/>
      <c r="D91" s="61"/>
      <c r="E91" s="61"/>
      <c r="F91" s="61"/>
      <c r="G91" s="61"/>
      <c r="H91" s="61"/>
    </row>
    <row r="92" spans="1:8" ht="16.5" customHeight="1">
      <c r="A92" s="61"/>
      <c r="B92" s="61"/>
      <c r="C92" s="61"/>
      <c r="D92" s="61"/>
      <c r="E92" s="61"/>
      <c r="F92" s="61"/>
      <c r="G92" s="61"/>
      <c r="H92" s="61"/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</sheetData>
  <mergeCells count="11">
    <mergeCell ref="B89:G89"/>
    <mergeCell ref="B58:G58"/>
    <mergeCell ref="A34:H34"/>
    <mergeCell ref="A39:H39"/>
    <mergeCell ref="A47:H47"/>
    <mergeCell ref="A23:H23"/>
    <mergeCell ref="F8:H8"/>
    <mergeCell ref="B68:G68"/>
    <mergeCell ref="B69:G69"/>
    <mergeCell ref="B10:G10"/>
    <mergeCell ref="B11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B11" sqref="B11:H11"/>
    </sheetView>
  </sheetViews>
  <sheetFormatPr defaultColWidth="9.00390625" defaultRowHeight="12.75"/>
  <cols>
    <col min="1" max="1" width="5.375" style="56" customWidth="1"/>
    <col min="2" max="2" width="36.625" style="56" customWidth="1"/>
    <col min="3" max="3" width="10.00390625" style="58" customWidth="1"/>
    <col min="4" max="4" width="9.875" style="56" customWidth="1"/>
    <col min="5" max="5" width="8.00390625" style="56" customWidth="1"/>
    <col min="6" max="6" width="14.875" style="56" customWidth="1"/>
    <col min="7" max="7" width="22.25390625" style="56" customWidth="1"/>
    <col min="8" max="8" width="16.25390625" style="56" customWidth="1"/>
    <col min="9" max="9" width="0.2421875" style="56" customWidth="1"/>
    <col min="10" max="16384" width="9.125" style="56" customWidth="1"/>
  </cols>
  <sheetData>
    <row r="1" spans="7:9" ht="16.5">
      <c r="G1" s="164" t="s">
        <v>348</v>
      </c>
      <c r="H1" s="165"/>
      <c r="I1" s="166"/>
    </row>
    <row r="2" spans="7:9" ht="16.5">
      <c r="G2" s="3" t="s">
        <v>259</v>
      </c>
      <c r="H2" s="3"/>
      <c r="I2" s="167"/>
    </row>
    <row r="3" spans="7:9" ht="16.5">
      <c r="G3" s="3" t="s">
        <v>160</v>
      </c>
      <c r="H3" s="3"/>
      <c r="I3" s="167"/>
    </row>
    <row r="4" spans="7:9" ht="16.5">
      <c r="G4" s="3" t="s">
        <v>159</v>
      </c>
      <c r="H4" s="3"/>
      <c r="I4" s="167"/>
    </row>
    <row r="5" spans="7:9" ht="16.5">
      <c r="G5" s="3" t="s">
        <v>213</v>
      </c>
      <c r="H5" s="3"/>
      <c r="I5" s="167"/>
    </row>
    <row r="6" spans="7:9" ht="16.5">
      <c r="G6" s="3" t="s">
        <v>221</v>
      </c>
      <c r="H6" s="3"/>
      <c r="I6" s="167"/>
    </row>
    <row r="7" spans="7:9" ht="16.5">
      <c r="G7" s="3" t="s">
        <v>218</v>
      </c>
      <c r="H7" s="3"/>
      <c r="I7" s="167"/>
    </row>
    <row r="8" spans="7:9" ht="16.5">
      <c r="G8" s="451" t="s">
        <v>450</v>
      </c>
      <c r="H8" s="451"/>
      <c r="I8" s="452"/>
    </row>
    <row r="9" spans="7:9" ht="12.75">
      <c r="G9" s="483"/>
      <c r="H9" s="483"/>
      <c r="I9" s="484"/>
    </row>
    <row r="10" spans="1:8" ht="15" customHeight="1">
      <c r="A10" s="59"/>
      <c r="B10" s="443" t="s">
        <v>449</v>
      </c>
      <c r="C10" s="443"/>
      <c r="D10" s="443"/>
      <c r="E10" s="443"/>
      <c r="F10" s="443"/>
      <c r="G10" s="443"/>
      <c r="H10" s="168"/>
    </row>
    <row r="11" spans="1:8" ht="19.5" customHeight="1">
      <c r="A11" s="59"/>
      <c r="B11" s="444" t="s">
        <v>349</v>
      </c>
      <c r="C11" s="446"/>
      <c r="D11" s="446"/>
      <c r="E11" s="446"/>
      <c r="F11" s="446"/>
      <c r="G11" s="446"/>
      <c r="H11" s="485"/>
    </row>
    <row r="12" spans="1:8" ht="22.5" customHeight="1">
      <c r="A12" s="105"/>
      <c r="B12" s="486" t="s">
        <v>256</v>
      </c>
      <c r="C12" s="486"/>
      <c r="D12" s="486"/>
      <c r="E12" s="486"/>
      <c r="F12" s="486"/>
      <c r="G12" s="486"/>
      <c r="H12" s="106"/>
    </row>
    <row r="13" ht="11.25" customHeight="1"/>
    <row r="14" spans="1:8" ht="34.5" customHeight="1">
      <c r="A14" s="101" t="s">
        <v>1</v>
      </c>
      <c r="B14" s="101" t="s">
        <v>164</v>
      </c>
      <c r="C14" s="101" t="s">
        <v>98</v>
      </c>
      <c r="D14" s="101" t="s">
        <v>99</v>
      </c>
      <c r="E14" s="101" t="s">
        <v>100</v>
      </c>
      <c r="F14" s="102" t="s">
        <v>165</v>
      </c>
      <c r="G14" s="275" t="s">
        <v>89</v>
      </c>
      <c r="H14" s="103" t="s">
        <v>166</v>
      </c>
    </row>
    <row r="15" spans="1:8" ht="15.75" customHeight="1">
      <c r="A15" s="101" t="s">
        <v>90</v>
      </c>
      <c r="B15" s="101" t="s">
        <v>91</v>
      </c>
      <c r="C15" s="101" t="s">
        <v>92</v>
      </c>
      <c r="D15" s="101" t="s">
        <v>93</v>
      </c>
      <c r="E15" s="101" t="s">
        <v>94</v>
      </c>
      <c r="F15" s="101" t="s">
        <v>95</v>
      </c>
      <c r="G15" s="101" t="s">
        <v>96</v>
      </c>
      <c r="H15" s="103" t="s">
        <v>97</v>
      </c>
    </row>
    <row r="16" spans="1:8" ht="15.75" customHeight="1">
      <c r="A16" s="282">
        <v>1</v>
      </c>
      <c r="B16" s="283" t="s">
        <v>262</v>
      </c>
      <c r="C16" s="284" t="s">
        <v>36</v>
      </c>
      <c r="D16" s="284">
        <v>9</v>
      </c>
      <c r="E16" s="284">
        <v>9</v>
      </c>
      <c r="F16" s="285">
        <v>30495</v>
      </c>
      <c r="G16" s="284" t="s">
        <v>245</v>
      </c>
      <c r="H16" s="286">
        <v>229900</v>
      </c>
    </row>
    <row r="17" spans="1:8" ht="15.75" customHeight="1">
      <c r="A17" s="287">
        <v>2</v>
      </c>
      <c r="B17" s="288" t="s">
        <v>263</v>
      </c>
      <c r="C17" s="289" t="s">
        <v>36</v>
      </c>
      <c r="D17" s="289">
        <v>9</v>
      </c>
      <c r="E17" s="289">
        <v>9</v>
      </c>
      <c r="F17" s="290">
        <v>30378</v>
      </c>
      <c r="G17" s="289" t="s">
        <v>245</v>
      </c>
      <c r="H17" s="291">
        <v>229900</v>
      </c>
    </row>
    <row r="18" spans="1:8" ht="15.75" customHeight="1">
      <c r="A18" s="287">
        <v>3</v>
      </c>
      <c r="B18" s="292" t="s">
        <v>264</v>
      </c>
      <c r="C18" s="171" t="s">
        <v>36</v>
      </c>
      <c r="D18" s="171">
        <v>8</v>
      </c>
      <c r="E18" s="171">
        <v>8</v>
      </c>
      <c r="F18" s="293">
        <v>30623</v>
      </c>
      <c r="G18" s="171" t="s">
        <v>245</v>
      </c>
      <c r="H18" s="294">
        <v>202400</v>
      </c>
    </row>
    <row r="19" spans="1:8" ht="15.75" customHeight="1">
      <c r="A19" s="287">
        <v>4</v>
      </c>
      <c r="B19" s="288" t="s">
        <v>265</v>
      </c>
      <c r="C19" s="289" t="s">
        <v>36</v>
      </c>
      <c r="D19" s="289">
        <v>9</v>
      </c>
      <c r="E19" s="289">
        <v>9</v>
      </c>
      <c r="F19" s="290">
        <v>30225</v>
      </c>
      <c r="G19" s="289" t="s">
        <v>245</v>
      </c>
      <c r="H19" s="295">
        <v>198246</v>
      </c>
    </row>
    <row r="20" spans="1:8" ht="15.75" customHeight="1">
      <c r="A20" s="287">
        <v>5</v>
      </c>
      <c r="B20" s="288" t="s">
        <v>194</v>
      </c>
      <c r="C20" s="289" t="s">
        <v>36</v>
      </c>
      <c r="D20" s="289">
        <v>9</v>
      </c>
      <c r="E20" s="289">
        <v>9</v>
      </c>
      <c r="F20" s="290">
        <v>30302</v>
      </c>
      <c r="G20" s="289" t="s">
        <v>245</v>
      </c>
      <c r="H20" s="296">
        <v>198246</v>
      </c>
    </row>
    <row r="21" spans="1:8" ht="15.75" customHeight="1">
      <c r="A21" s="287">
        <v>6</v>
      </c>
      <c r="B21" s="288" t="s">
        <v>195</v>
      </c>
      <c r="C21" s="289" t="s">
        <v>36</v>
      </c>
      <c r="D21" s="289">
        <v>14</v>
      </c>
      <c r="E21" s="289">
        <v>14</v>
      </c>
      <c r="F21" s="290">
        <v>30110</v>
      </c>
      <c r="G21" s="289" t="s">
        <v>245</v>
      </c>
      <c r="H21" s="297">
        <v>229297</v>
      </c>
    </row>
    <row r="22" spans="1:9" ht="15.75" customHeight="1">
      <c r="A22" s="287">
        <v>7</v>
      </c>
      <c r="B22" s="288" t="s">
        <v>266</v>
      </c>
      <c r="C22" s="289" t="s">
        <v>36</v>
      </c>
      <c r="D22" s="289">
        <v>8</v>
      </c>
      <c r="E22" s="289">
        <v>8</v>
      </c>
      <c r="F22" s="290">
        <v>30566</v>
      </c>
      <c r="G22" s="289" t="s">
        <v>245</v>
      </c>
      <c r="H22" s="291">
        <v>202400</v>
      </c>
      <c r="I22" s="56" t="s">
        <v>73</v>
      </c>
    </row>
    <row r="23" spans="1:8" ht="15.75" customHeight="1">
      <c r="A23" s="287">
        <v>8</v>
      </c>
      <c r="B23" s="292" t="s">
        <v>136</v>
      </c>
      <c r="C23" s="171" t="s">
        <v>36</v>
      </c>
      <c r="D23" s="171">
        <v>9</v>
      </c>
      <c r="E23" s="171">
        <v>9</v>
      </c>
      <c r="F23" s="293">
        <v>30587</v>
      </c>
      <c r="G23" s="171" t="s">
        <v>245</v>
      </c>
      <c r="H23" s="298">
        <v>209000</v>
      </c>
    </row>
    <row r="24" spans="1:8" ht="15.75" customHeight="1">
      <c r="A24" s="287">
        <v>9</v>
      </c>
      <c r="B24" s="292" t="s">
        <v>196</v>
      </c>
      <c r="C24" s="171" t="s">
        <v>36</v>
      </c>
      <c r="D24" s="171">
        <v>8</v>
      </c>
      <c r="E24" s="171">
        <v>8</v>
      </c>
      <c r="F24" s="293">
        <v>30752</v>
      </c>
      <c r="G24" s="171" t="s">
        <v>245</v>
      </c>
      <c r="H24" s="294">
        <v>244904</v>
      </c>
    </row>
    <row r="25" spans="1:8" ht="15.75" customHeight="1">
      <c r="A25" s="287">
        <v>10</v>
      </c>
      <c r="B25" s="292" t="s">
        <v>267</v>
      </c>
      <c r="C25" s="171" t="s">
        <v>36</v>
      </c>
      <c r="D25" s="171">
        <v>8</v>
      </c>
      <c r="E25" s="171">
        <v>8</v>
      </c>
      <c r="F25" s="293">
        <v>30872</v>
      </c>
      <c r="G25" s="171" t="s">
        <v>245</v>
      </c>
      <c r="H25" s="298">
        <v>222640</v>
      </c>
    </row>
    <row r="26" spans="1:8" ht="15.75" customHeight="1">
      <c r="A26" s="287">
        <v>11</v>
      </c>
      <c r="B26" s="292" t="s">
        <v>268</v>
      </c>
      <c r="C26" s="171" t="s">
        <v>36</v>
      </c>
      <c r="D26" s="171">
        <v>9</v>
      </c>
      <c r="E26" s="171">
        <v>9</v>
      </c>
      <c r="F26" s="293">
        <v>30883</v>
      </c>
      <c r="G26" s="171" t="s">
        <v>245</v>
      </c>
      <c r="H26" s="294">
        <v>252890</v>
      </c>
    </row>
    <row r="27" spans="1:8" ht="15.75" customHeight="1">
      <c r="A27" s="287">
        <v>12</v>
      </c>
      <c r="B27" s="288" t="s">
        <v>269</v>
      </c>
      <c r="C27" s="289" t="s">
        <v>36</v>
      </c>
      <c r="D27" s="289">
        <v>8</v>
      </c>
      <c r="E27" s="289">
        <v>8</v>
      </c>
      <c r="F27" s="290">
        <v>30992</v>
      </c>
      <c r="G27" s="289" t="s">
        <v>245</v>
      </c>
      <c r="H27" s="299">
        <v>222640</v>
      </c>
    </row>
    <row r="28" spans="1:8" ht="15.75" customHeight="1">
      <c r="A28" s="287">
        <v>13</v>
      </c>
      <c r="B28" s="292" t="s">
        <v>270</v>
      </c>
      <c r="C28" s="171" t="s">
        <v>36</v>
      </c>
      <c r="D28" s="171">
        <v>8</v>
      </c>
      <c r="E28" s="171">
        <v>8</v>
      </c>
      <c r="F28" s="293">
        <v>31101</v>
      </c>
      <c r="G28" s="171" t="s">
        <v>245</v>
      </c>
      <c r="H28" s="298">
        <v>244904</v>
      </c>
    </row>
    <row r="29" spans="1:8" ht="15.75" customHeight="1">
      <c r="A29" s="287">
        <v>14</v>
      </c>
      <c r="B29" s="292" t="s">
        <v>271</v>
      </c>
      <c r="C29" s="171" t="s">
        <v>36</v>
      </c>
      <c r="D29" s="171">
        <v>9</v>
      </c>
      <c r="E29" s="171">
        <v>9</v>
      </c>
      <c r="F29" s="293">
        <v>31205</v>
      </c>
      <c r="G29" s="171" t="s">
        <v>245</v>
      </c>
      <c r="H29" s="298">
        <v>252890</v>
      </c>
    </row>
    <row r="30" spans="1:9" ht="15.75" customHeight="1">
      <c r="A30" s="287">
        <v>15</v>
      </c>
      <c r="B30" s="292" t="s">
        <v>272</v>
      </c>
      <c r="C30" s="171" t="s">
        <v>36</v>
      </c>
      <c r="D30" s="171">
        <v>14</v>
      </c>
      <c r="E30" s="171">
        <v>14</v>
      </c>
      <c r="F30" s="293">
        <v>30421</v>
      </c>
      <c r="G30" s="171" t="s">
        <v>245</v>
      </c>
      <c r="H30" s="294">
        <v>242000</v>
      </c>
      <c r="I30" s="56" t="s">
        <v>73</v>
      </c>
    </row>
    <row r="31" spans="1:8" ht="15.75" customHeight="1">
      <c r="A31" s="287">
        <v>16</v>
      </c>
      <c r="B31" s="292" t="s">
        <v>273</v>
      </c>
      <c r="C31" s="171" t="s">
        <v>36</v>
      </c>
      <c r="D31" s="171">
        <v>9</v>
      </c>
      <c r="E31" s="171">
        <v>9</v>
      </c>
      <c r="F31" s="293">
        <v>30459</v>
      </c>
      <c r="G31" s="171" t="s">
        <v>245</v>
      </c>
      <c r="H31" s="298">
        <v>209000</v>
      </c>
    </row>
    <row r="32" spans="1:8" ht="15.75" customHeight="1">
      <c r="A32" s="287">
        <v>17</v>
      </c>
      <c r="B32" s="300" t="s">
        <v>274</v>
      </c>
      <c r="C32" s="301" t="s">
        <v>36</v>
      </c>
      <c r="D32" s="301">
        <v>9</v>
      </c>
      <c r="E32" s="301">
        <v>9</v>
      </c>
      <c r="F32" s="302">
        <v>30111</v>
      </c>
      <c r="G32" s="301" t="s">
        <v>245</v>
      </c>
      <c r="H32" s="299">
        <v>190000</v>
      </c>
    </row>
    <row r="33" spans="1:9" ht="15.75" customHeight="1">
      <c r="A33" s="287">
        <v>18</v>
      </c>
      <c r="B33" s="288" t="s">
        <v>275</v>
      </c>
      <c r="C33" s="289" t="s">
        <v>36</v>
      </c>
      <c r="D33" s="289">
        <v>8</v>
      </c>
      <c r="E33" s="289">
        <v>8</v>
      </c>
      <c r="F33" s="290">
        <v>31096</v>
      </c>
      <c r="G33" s="289" t="s">
        <v>245</v>
      </c>
      <c r="H33" s="291">
        <v>184000</v>
      </c>
      <c r="I33" s="56" t="s">
        <v>73</v>
      </c>
    </row>
    <row r="34" spans="1:8" ht="15.75" customHeight="1">
      <c r="A34" s="287">
        <v>19</v>
      </c>
      <c r="B34" s="288" t="s">
        <v>145</v>
      </c>
      <c r="C34" s="289" t="s">
        <v>36</v>
      </c>
      <c r="D34" s="289">
        <v>8</v>
      </c>
      <c r="E34" s="289">
        <v>8</v>
      </c>
      <c r="F34" s="290">
        <v>31318</v>
      </c>
      <c r="G34" s="289" t="s">
        <v>245</v>
      </c>
      <c r="H34" s="291">
        <v>184000</v>
      </c>
    </row>
    <row r="35" spans="1:8" ht="15.75" customHeight="1">
      <c r="A35" s="287">
        <v>20</v>
      </c>
      <c r="B35" s="288" t="s">
        <v>276</v>
      </c>
      <c r="C35" s="289" t="s">
        <v>36</v>
      </c>
      <c r="D35" s="289">
        <v>14</v>
      </c>
      <c r="E35" s="289">
        <v>14</v>
      </c>
      <c r="F35" s="290">
        <v>31236</v>
      </c>
      <c r="G35" s="289" t="s">
        <v>245</v>
      </c>
      <c r="H35" s="291">
        <v>220000</v>
      </c>
    </row>
    <row r="36" spans="1:8" ht="15.75" customHeight="1">
      <c r="A36" s="287">
        <v>21</v>
      </c>
      <c r="B36" s="288" t="s">
        <v>277</v>
      </c>
      <c r="C36" s="289" t="s">
        <v>36</v>
      </c>
      <c r="D36" s="289">
        <v>8</v>
      </c>
      <c r="E36" s="289">
        <v>8</v>
      </c>
      <c r="F36" s="290">
        <v>30614</v>
      </c>
      <c r="G36" s="289" t="s">
        <v>245</v>
      </c>
      <c r="H36" s="291">
        <v>202400</v>
      </c>
    </row>
    <row r="37" spans="1:8" ht="15.75" customHeight="1">
      <c r="A37" s="287">
        <v>22</v>
      </c>
      <c r="B37" s="288" t="s">
        <v>278</v>
      </c>
      <c r="C37" s="289" t="s">
        <v>36</v>
      </c>
      <c r="D37" s="289">
        <v>8</v>
      </c>
      <c r="E37" s="289">
        <v>8</v>
      </c>
      <c r="F37" s="290">
        <v>30566</v>
      </c>
      <c r="G37" s="289" t="s">
        <v>245</v>
      </c>
      <c r="H37" s="291">
        <v>202400</v>
      </c>
    </row>
    <row r="38" spans="1:8" ht="15.75" customHeight="1">
      <c r="A38" s="287">
        <v>23</v>
      </c>
      <c r="B38" s="288" t="s">
        <v>279</v>
      </c>
      <c r="C38" s="289" t="s">
        <v>36</v>
      </c>
      <c r="D38" s="289">
        <v>8</v>
      </c>
      <c r="E38" s="289">
        <v>8</v>
      </c>
      <c r="F38" s="290">
        <v>30648</v>
      </c>
      <c r="G38" s="289" t="s">
        <v>245</v>
      </c>
      <c r="H38" s="291">
        <v>202400</v>
      </c>
    </row>
    <row r="39" spans="1:8" ht="15.75" customHeight="1">
      <c r="A39" s="287">
        <v>24</v>
      </c>
      <c r="B39" s="292" t="s">
        <v>280</v>
      </c>
      <c r="C39" s="171" t="s">
        <v>36</v>
      </c>
      <c r="D39" s="171">
        <v>9</v>
      </c>
      <c r="E39" s="171">
        <v>9</v>
      </c>
      <c r="F39" s="293">
        <v>30601</v>
      </c>
      <c r="G39" s="171" t="s">
        <v>245</v>
      </c>
      <c r="H39" s="298">
        <v>209000</v>
      </c>
    </row>
    <row r="40" spans="1:8" ht="15.75" customHeight="1">
      <c r="A40" s="287">
        <v>25</v>
      </c>
      <c r="B40" s="292" t="s">
        <v>281</v>
      </c>
      <c r="C40" s="171" t="s">
        <v>36</v>
      </c>
      <c r="D40" s="171">
        <v>9</v>
      </c>
      <c r="E40" s="171">
        <v>9</v>
      </c>
      <c r="F40" s="293">
        <v>30669</v>
      </c>
      <c r="G40" s="171" t="s">
        <v>245</v>
      </c>
      <c r="H40" s="298">
        <v>209000</v>
      </c>
    </row>
    <row r="41" spans="1:8" ht="15.75" customHeight="1">
      <c r="A41" s="287">
        <v>26</v>
      </c>
      <c r="B41" s="292" t="s">
        <v>282</v>
      </c>
      <c r="C41" s="171" t="s">
        <v>36</v>
      </c>
      <c r="D41" s="171">
        <v>9</v>
      </c>
      <c r="E41" s="171">
        <v>9</v>
      </c>
      <c r="F41" s="293">
        <v>30659</v>
      </c>
      <c r="G41" s="171" t="s">
        <v>245</v>
      </c>
      <c r="H41" s="298">
        <v>209000</v>
      </c>
    </row>
    <row r="42" spans="1:8" ht="15.75" customHeight="1">
      <c r="A42" s="287">
        <v>27</v>
      </c>
      <c r="B42" s="288" t="s">
        <v>283</v>
      </c>
      <c r="C42" s="289" t="s">
        <v>284</v>
      </c>
      <c r="D42" s="289">
        <v>9</v>
      </c>
      <c r="E42" s="289">
        <v>9</v>
      </c>
      <c r="F42" s="290">
        <v>31521</v>
      </c>
      <c r="G42" s="289" t="s">
        <v>245</v>
      </c>
      <c r="H42" s="299">
        <v>73700</v>
      </c>
    </row>
    <row r="43" spans="1:8" ht="15.75" customHeight="1">
      <c r="A43" s="287">
        <v>28</v>
      </c>
      <c r="B43" s="288" t="s">
        <v>285</v>
      </c>
      <c r="C43" s="289" t="s">
        <v>284</v>
      </c>
      <c r="D43" s="289">
        <v>9</v>
      </c>
      <c r="E43" s="289">
        <v>9</v>
      </c>
      <c r="F43" s="290">
        <v>31521</v>
      </c>
      <c r="G43" s="289" t="s">
        <v>245</v>
      </c>
      <c r="H43" s="299">
        <v>70700</v>
      </c>
    </row>
    <row r="44" spans="1:8" ht="15.75" customHeight="1">
      <c r="A44" s="287">
        <v>29</v>
      </c>
      <c r="B44" s="288" t="s">
        <v>286</v>
      </c>
      <c r="C44" s="289" t="s">
        <v>36</v>
      </c>
      <c r="D44" s="289">
        <v>9</v>
      </c>
      <c r="E44" s="289">
        <v>9</v>
      </c>
      <c r="F44" s="290">
        <v>31670</v>
      </c>
      <c r="G44" s="289" t="s">
        <v>245</v>
      </c>
      <c r="H44" s="298">
        <v>60500</v>
      </c>
    </row>
    <row r="45" spans="1:8" ht="15.75" customHeight="1">
      <c r="A45" s="287">
        <v>30</v>
      </c>
      <c r="B45" s="288" t="s">
        <v>287</v>
      </c>
      <c r="C45" s="289" t="s">
        <v>36</v>
      </c>
      <c r="D45" s="289">
        <v>8</v>
      </c>
      <c r="E45" s="289">
        <v>8</v>
      </c>
      <c r="F45" s="290">
        <v>31557</v>
      </c>
      <c r="G45" s="289" t="s">
        <v>245</v>
      </c>
      <c r="H45" s="291">
        <v>58300</v>
      </c>
    </row>
    <row r="46" spans="1:8" ht="15.75" customHeight="1">
      <c r="A46" s="287">
        <v>31</v>
      </c>
      <c r="B46" s="288" t="s">
        <v>288</v>
      </c>
      <c r="C46" s="289" t="s">
        <v>36</v>
      </c>
      <c r="D46" s="289">
        <v>8</v>
      </c>
      <c r="E46" s="289">
        <v>8</v>
      </c>
      <c r="F46" s="290">
        <v>31557</v>
      </c>
      <c r="G46" s="289" t="s">
        <v>245</v>
      </c>
      <c r="H46" s="291">
        <v>58300</v>
      </c>
    </row>
    <row r="47" spans="1:8" ht="15.75" customHeight="1">
      <c r="A47" s="287">
        <v>32</v>
      </c>
      <c r="B47" s="288" t="s">
        <v>289</v>
      </c>
      <c r="C47" s="289" t="s">
        <v>36</v>
      </c>
      <c r="D47" s="289">
        <v>8</v>
      </c>
      <c r="E47" s="289">
        <v>8</v>
      </c>
      <c r="F47" s="290">
        <v>31556</v>
      </c>
      <c r="G47" s="289" t="s">
        <v>245</v>
      </c>
      <c r="H47" s="291">
        <v>58300</v>
      </c>
    </row>
    <row r="48" spans="1:8" ht="15.75" customHeight="1">
      <c r="A48" s="287">
        <v>33</v>
      </c>
      <c r="B48" s="288" t="s">
        <v>290</v>
      </c>
      <c r="C48" s="289" t="s">
        <v>36</v>
      </c>
      <c r="D48" s="289">
        <v>8</v>
      </c>
      <c r="E48" s="289">
        <v>8</v>
      </c>
      <c r="F48" s="290">
        <v>31557</v>
      </c>
      <c r="G48" s="289" t="s">
        <v>245</v>
      </c>
      <c r="H48" s="291">
        <v>58300</v>
      </c>
    </row>
    <row r="49" spans="1:8" ht="15.75" customHeight="1">
      <c r="A49" s="287">
        <v>34</v>
      </c>
      <c r="B49" s="288" t="s">
        <v>291</v>
      </c>
      <c r="C49" s="289" t="s">
        <v>36</v>
      </c>
      <c r="D49" s="289">
        <v>8</v>
      </c>
      <c r="E49" s="289">
        <v>8</v>
      </c>
      <c r="F49" s="290">
        <v>31556</v>
      </c>
      <c r="G49" s="289" t="s">
        <v>245</v>
      </c>
      <c r="H49" s="291">
        <v>58300</v>
      </c>
    </row>
    <row r="50" spans="1:8" ht="15.75" customHeight="1">
      <c r="A50" s="287">
        <v>35</v>
      </c>
      <c r="B50" s="288" t="s">
        <v>292</v>
      </c>
      <c r="C50" s="289" t="s">
        <v>36</v>
      </c>
      <c r="D50" s="289">
        <v>8</v>
      </c>
      <c r="E50" s="289">
        <v>8</v>
      </c>
      <c r="F50" s="290">
        <v>31556</v>
      </c>
      <c r="G50" s="289" t="s">
        <v>245</v>
      </c>
      <c r="H50" s="291">
        <v>58300</v>
      </c>
    </row>
    <row r="51" spans="1:8" ht="15.75" customHeight="1">
      <c r="A51" s="287">
        <v>36</v>
      </c>
      <c r="B51" s="288" t="s">
        <v>293</v>
      </c>
      <c r="C51" s="289" t="s">
        <v>36</v>
      </c>
      <c r="D51" s="289">
        <v>9</v>
      </c>
      <c r="E51" s="289">
        <v>9</v>
      </c>
      <c r="F51" s="290">
        <v>31488</v>
      </c>
      <c r="G51" s="289" t="s">
        <v>245</v>
      </c>
      <c r="H51" s="291">
        <v>60500</v>
      </c>
    </row>
    <row r="52" spans="1:8" ht="15.75" customHeight="1">
      <c r="A52" s="287">
        <v>37</v>
      </c>
      <c r="B52" s="288" t="s">
        <v>294</v>
      </c>
      <c r="C52" s="289" t="s">
        <v>36</v>
      </c>
      <c r="D52" s="289">
        <v>9</v>
      </c>
      <c r="E52" s="289">
        <v>9</v>
      </c>
      <c r="F52" s="290">
        <v>31495</v>
      </c>
      <c r="G52" s="289" t="s">
        <v>245</v>
      </c>
      <c r="H52" s="291">
        <v>60500</v>
      </c>
    </row>
    <row r="53" spans="1:8" ht="15.75" customHeight="1">
      <c r="A53" s="287">
        <v>38</v>
      </c>
      <c r="B53" s="288" t="s">
        <v>295</v>
      </c>
      <c r="C53" s="289" t="s">
        <v>36</v>
      </c>
      <c r="D53" s="289">
        <v>8</v>
      </c>
      <c r="E53" s="289">
        <v>8</v>
      </c>
      <c r="F53" s="290">
        <v>31680</v>
      </c>
      <c r="G53" s="289" t="s">
        <v>245</v>
      </c>
      <c r="H53" s="291">
        <v>58300</v>
      </c>
    </row>
    <row r="54" spans="1:8" ht="15.75" customHeight="1">
      <c r="A54" s="287">
        <v>39</v>
      </c>
      <c r="B54" s="288" t="s">
        <v>296</v>
      </c>
      <c r="C54" s="289" t="s">
        <v>36</v>
      </c>
      <c r="D54" s="289">
        <v>8</v>
      </c>
      <c r="E54" s="289">
        <v>8</v>
      </c>
      <c r="F54" s="290">
        <v>31680</v>
      </c>
      <c r="G54" s="289" t="s">
        <v>245</v>
      </c>
      <c r="H54" s="291">
        <v>58300</v>
      </c>
    </row>
    <row r="55" spans="1:8" ht="15.75">
      <c r="A55" s="303"/>
      <c r="B55" s="278" t="s">
        <v>297</v>
      </c>
      <c r="C55" s="305"/>
      <c r="D55" s="306"/>
      <c r="E55" s="306"/>
      <c r="F55" s="305"/>
      <c r="G55" s="305"/>
      <c r="H55" s="242">
        <f>SUM(H16:H54)</f>
        <v>6395757</v>
      </c>
    </row>
    <row r="56" spans="1:8" ht="23.25" customHeight="1">
      <c r="A56" s="307"/>
      <c r="B56" s="307"/>
      <c r="C56" s="308"/>
      <c r="D56" s="104" t="s">
        <v>250</v>
      </c>
      <c r="E56" s="307"/>
      <c r="F56" s="307"/>
      <c r="G56" s="307"/>
      <c r="H56" s="307"/>
    </row>
    <row r="57" spans="1:8" ht="45">
      <c r="A57" s="309" t="s">
        <v>1</v>
      </c>
      <c r="B57" s="310" t="s">
        <v>164</v>
      </c>
      <c r="C57" s="309" t="s">
        <v>98</v>
      </c>
      <c r="D57" s="309" t="s">
        <v>99</v>
      </c>
      <c r="E57" s="309" t="s">
        <v>100</v>
      </c>
      <c r="F57" s="310" t="s">
        <v>165</v>
      </c>
      <c r="G57" s="311" t="s">
        <v>89</v>
      </c>
      <c r="H57" s="312" t="s">
        <v>166</v>
      </c>
    </row>
    <row r="58" spans="1:8" ht="15">
      <c r="A58" s="313" t="s">
        <v>90</v>
      </c>
      <c r="B58" s="313" t="s">
        <v>91</v>
      </c>
      <c r="C58" s="313" t="s">
        <v>92</v>
      </c>
      <c r="D58" s="313" t="s">
        <v>93</v>
      </c>
      <c r="E58" s="313" t="s">
        <v>94</v>
      </c>
      <c r="F58" s="313" t="s">
        <v>95</v>
      </c>
      <c r="G58" s="313" t="s">
        <v>96</v>
      </c>
      <c r="H58" s="312" t="s">
        <v>97</v>
      </c>
    </row>
    <row r="59" spans="1:8" ht="15.75" customHeight="1">
      <c r="A59" s="314">
        <v>40</v>
      </c>
      <c r="B59" s="315" t="s">
        <v>345</v>
      </c>
      <c r="C59" s="316" t="s">
        <v>36</v>
      </c>
      <c r="D59" s="317">
        <v>8</v>
      </c>
      <c r="E59" s="317">
        <v>8</v>
      </c>
      <c r="F59" s="318">
        <v>30648</v>
      </c>
      <c r="G59" s="319" t="s">
        <v>245</v>
      </c>
      <c r="H59" s="320">
        <v>334704</v>
      </c>
    </row>
    <row r="60" spans="1:8" ht="15.75" customHeight="1">
      <c r="A60" s="321">
        <v>41</v>
      </c>
      <c r="B60" s="322" t="s">
        <v>298</v>
      </c>
      <c r="C60" s="171" t="s">
        <v>36</v>
      </c>
      <c r="D60" s="323">
        <v>9</v>
      </c>
      <c r="E60" s="323">
        <v>9</v>
      </c>
      <c r="F60" s="324">
        <v>30799</v>
      </c>
      <c r="G60" s="325" t="s">
        <v>245</v>
      </c>
      <c r="H60" s="294">
        <v>346212</v>
      </c>
    </row>
    <row r="61" spans="1:8" ht="15.75" customHeight="1">
      <c r="A61" s="321">
        <v>42</v>
      </c>
      <c r="B61" s="322" t="s">
        <v>299</v>
      </c>
      <c r="C61" s="171" t="s">
        <v>36</v>
      </c>
      <c r="D61" s="323">
        <v>9</v>
      </c>
      <c r="E61" s="323">
        <v>9</v>
      </c>
      <c r="F61" s="324">
        <v>31398</v>
      </c>
      <c r="G61" s="325" t="s">
        <v>245</v>
      </c>
      <c r="H61" s="294">
        <v>346212</v>
      </c>
    </row>
    <row r="62" spans="1:8" ht="15.75" customHeight="1">
      <c r="A62" s="321">
        <v>43</v>
      </c>
      <c r="B62" s="326" t="s">
        <v>126</v>
      </c>
      <c r="C62" s="327" t="s">
        <v>36</v>
      </c>
      <c r="D62" s="328">
        <v>9</v>
      </c>
      <c r="E62" s="328">
        <v>9</v>
      </c>
      <c r="F62" s="329">
        <v>30495</v>
      </c>
      <c r="G62" s="330" t="s">
        <v>245</v>
      </c>
      <c r="H62" s="291">
        <f>229900+20890</f>
        <v>250790</v>
      </c>
    </row>
    <row r="63" spans="1:8" ht="15.75" customHeight="1">
      <c r="A63" s="321">
        <v>44</v>
      </c>
      <c r="B63" s="131" t="s">
        <v>300</v>
      </c>
      <c r="C63" s="171" t="s">
        <v>36</v>
      </c>
      <c r="D63" s="323">
        <v>9</v>
      </c>
      <c r="E63" s="323">
        <v>9</v>
      </c>
      <c r="F63" s="324">
        <v>30495</v>
      </c>
      <c r="G63" s="325" t="s">
        <v>245</v>
      </c>
      <c r="H63" s="291">
        <f>229900+20890</f>
        <v>250790</v>
      </c>
    </row>
    <row r="64" spans="1:8" ht="15.75" customHeight="1">
      <c r="A64" s="321">
        <v>45</v>
      </c>
      <c r="B64" s="131" t="s">
        <v>301</v>
      </c>
      <c r="C64" s="171" t="s">
        <v>36</v>
      </c>
      <c r="D64" s="323">
        <v>9</v>
      </c>
      <c r="E64" s="323">
        <v>9</v>
      </c>
      <c r="F64" s="324">
        <v>30799</v>
      </c>
      <c r="G64" s="325" t="s">
        <v>245</v>
      </c>
      <c r="H64" s="291">
        <f>229900+20890+71436</f>
        <v>322226</v>
      </c>
    </row>
    <row r="65" spans="1:8" ht="15.75" customHeight="1">
      <c r="A65" s="321">
        <v>46</v>
      </c>
      <c r="B65" s="131" t="s">
        <v>302</v>
      </c>
      <c r="C65" s="171" t="s">
        <v>36</v>
      </c>
      <c r="D65" s="323">
        <v>8</v>
      </c>
      <c r="E65" s="323">
        <v>8</v>
      </c>
      <c r="F65" s="324">
        <v>30858</v>
      </c>
      <c r="G65" s="325" t="s">
        <v>245</v>
      </c>
      <c r="H65" s="291">
        <f>222640+20890</f>
        <v>243530</v>
      </c>
    </row>
    <row r="66" spans="1:8" ht="15.75" customHeight="1">
      <c r="A66" s="321">
        <v>47</v>
      </c>
      <c r="B66" s="131" t="s">
        <v>303</v>
      </c>
      <c r="C66" s="171" t="s">
        <v>36</v>
      </c>
      <c r="D66" s="323">
        <v>8</v>
      </c>
      <c r="E66" s="323">
        <v>8</v>
      </c>
      <c r="F66" s="324">
        <v>31081</v>
      </c>
      <c r="G66" s="325" t="s">
        <v>245</v>
      </c>
      <c r="H66" s="331">
        <v>222640</v>
      </c>
    </row>
    <row r="67" spans="1:8" ht="15.75" customHeight="1">
      <c r="A67" s="321">
        <v>48</v>
      </c>
      <c r="B67" s="131" t="s">
        <v>304</v>
      </c>
      <c r="C67" s="171" t="s">
        <v>36</v>
      </c>
      <c r="D67" s="323">
        <v>8</v>
      </c>
      <c r="E67" s="323">
        <v>8</v>
      </c>
      <c r="F67" s="324">
        <v>31082</v>
      </c>
      <c r="G67" s="325" t="s">
        <v>245</v>
      </c>
      <c r="H67" s="331">
        <v>222640</v>
      </c>
    </row>
    <row r="68" spans="1:8" ht="15.75" customHeight="1">
      <c r="A68" s="321">
        <v>49</v>
      </c>
      <c r="B68" s="332" t="s">
        <v>305</v>
      </c>
      <c r="C68" s="289" t="s">
        <v>36</v>
      </c>
      <c r="D68" s="333">
        <v>8</v>
      </c>
      <c r="E68" s="333">
        <v>8</v>
      </c>
      <c r="F68" s="334">
        <v>31773</v>
      </c>
      <c r="G68" s="335" t="s">
        <v>245</v>
      </c>
      <c r="H68" s="336">
        <v>64130</v>
      </c>
    </row>
    <row r="69" spans="1:8" ht="15.75" customHeight="1">
      <c r="A69" s="321">
        <v>50</v>
      </c>
      <c r="B69" s="332" t="s">
        <v>306</v>
      </c>
      <c r="C69" s="289" t="s">
        <v>36</v>
      </c>
      <c r="D69" s="333">
        <v>8</v>
      </c>
      <c r="E69" s="333">
        <v>8</v>
      </c>
      <c r="F69" s="334">
        <v>31773</v>
      </c>
      <c r="G69" s="335" t="s">
        <v>245</v>
      </c>
      <c r="H69" s="336">
        <v>64130</v>
      </c>
    </row>
    <row r="70" spans="1:8" ht="15.75" customHeight="1">
      <c r="A70" s="321">
        <v>51</v>
      </c>
      <c r="B70" s="332" t="s">
        <v>307</v>
      </c>
      <c r="C70" s="289" t="s">
        <v>36</v>
      </c>
      <c r="D70" s="333">
        <v>8</v>
      </c>
      <c r="E70" s="333">
        <v>8</v>
      </c>
      <c r="F70" s="334">
        <v>31659</v>
      </c>
      <c r="G70" s="335" t="s">
        <v>245</v>
      </c>
      <c r="H70" s="336">
        <f>64130+71436</f>
        <v>135566</v>
      </c>
    </row>
    <row r="71" spans="1:8" ht="15.75" customHeight="1">
      <c r="A71" s="321">
        <v>52</v>
      </c>
      <c r="B71" s="332" t="s">
        <v>308</v>
      </c>
      <c r="C71" s="289" t="s">
        <v>36</v>
      </c>
      <c r="D71" s="333">
        <v>8</v>
      </c>
      <c r="E71" s="333">
        <v>8</v>
      </c>
      <c r="F71" s="334">
        <v>31659</v>
      </c>
      <c r="G71" s="335" t="s">
        <v>245</v>
      </c>
      <c r="H71" s="336">
        <v>64130</v>
      </c>
    </row>
    <row r="72" spans="1:8" ht="15.75" customHeight="1">
      <c r="A72" s="321">
        <v>53</v>
      </c>
      <c r="B72" s="332" t="s">
        <v>309</v>
      </c>
      <c r="C72" s="289" t="s">
        <v>36</v>
      </c>
      <c r="D72" s="333">
        <v>8</v>
      </c>
      <c r="E72" s="333">
        <v>8</v>
      </c>
      <c r="F72" s="334">
        <v>31659</v>
      </c>
      <c r="G72" s="335" t="s">
        <v>245</v>
      </c>
      <c r="H72" s="336">
        <v>64130</v>
      </c>
    </row>
    <row r="73" spans="1:8" ht="15.75" customHeight="1">
      <c r="A73" s="321">
        <v>54</v>
      </c>
      <c r="B73" s="332" t="s">
        <v>310</v>
      </c>
      <c r="C73" s="289" t="s">
        <v>36</v>
      </c>
      <c r="D73" s="333">
        <v>8</v>
      </c>
      <c r="E73" s="333">
        <v>8</v>
      </c>
      <c r="F73" s="334">
        <v>31722</v>
      </c>
      <c r="G73" s="335" t="s">
        <v>245</v>
      </c>
      <c r="H73" s="336">
        <v>64130</v>
      </c>
    </row>
    <row r="74" spans="1:8" ht="15.75" customHeight="1">
      <c r="A74" s="321">
        <v>55</v>
      </c>
      <c r="B74" s="332" t="s">
        <v>311</v>
      </c>
      <c r="C74" s="289" t="s">
        <v>36</v>
      </c>
      <c r="D74" s="333">
        <v>9</v>
      </c>
      <c r="E74" s="333">
        <v>9</v>
      </c>
      <c r="F74" s="334">
        <v>31832</v>
      </c>
      <c r="G74" s="335" t="s">
        <v>245</v>
      </c>
      <c r="H74" s="298">
        <v>66550</v>
      </c>
    </row>
    <row r="75" spans="1:8" ht="15.75" customHeight="1">
      <c r="A75" s="321">
        <v>56</v>
      </c>
      <c r="B75" s="332" t="s">
        <v>312</v>
      </c>
      <c r="C75" s="289" t="s">
        <v>36</v>
      </c>
      <c r="D75" s="333">
        <v>9</v>
      </c>
      <c r="E75" s="333">
        <v>9</v>
      </c>
      <c r="F75" s="334">
        <v>31832</v>
      </c>
      <c r="G75" s="335" t="s">
        <v>245</v>
      </c>
      <c r="H75" s="298">
        <v>66550</v>
      </c>
    </row>
    <row r="76" spans="1:8" ht="15.75" customHeight="1">
      <c r="A76" s="321">
        <v>57</v>
      </c>
      <c r="B76" s="332" t="s">
        <v>313</v>
      </c>
      <c r="C76" s="289" t="s">
        <v>36</v>
      </c>
      <c r="D76" s="333">
        <v>9</v>
      </c>
      <c r="E76" s="333">
        <v>9</v>
      </c>
      <c r="F76" s="334">
        <v>31832</v>
      </c>
      <c r="G76" s="335" t="s">
        <v>245</v>
      </c>
      <c r="H76" s="298">
        <v>66550</v>
      </c>
    </row>
    <row r="77" spans="1:8" ht="15.75" customHeight="1">
      <c r="A77" s="321">
        <v>58</v>
      </c>
      <c r="B77" s="332" t="s">
        <v>314</v>
      </c>
      <c r="C77" s="289" t="s">
        <v>36</v>
      </c>
      <c r="D77" s="333">
        <v>9</v>
      </c>
      <c r="E77" s="333">
        <v>9</v>
      </c>
      <c r="F77" s="334">
        <v>31832</v>
      </c>
      <c r="G77" s="335" t="s">
        <v>245</v>
      </c>
      <c r="H77" s="298">
        <v>66550</v>
      </c>
    </row>
    <row r="78" spans="1:8" ht="15.75" customHeight="1">
      <c r="A78" s="321">
        <v>59</v>
      </c>
      <c r="B78" s="332" t="s">
        <v>315</v>
      </c>
      <c r="C78" s="289" t="s">
        <v>36</v>
      </c>
      <c r="D78" s="333">
        <v>12</v>
      </c>
      <c r="E78" s="333">
        <v>12</v>
      </c>
      <c r="F78" s="334">
        <v>31885</v>
      </c>
      <c r="G78" s="335" t="s">
        <v>245</v>
      </c>
      <c r="H78" s="298">
        <v>68550</v>
      </c>
    </row>
    <row r="79" spans="1:8" ht="15.75" customHeight="1">
      <c r="A79" s="321">
        <v>60</v>
      </c>
      <c r="B79" s="332" t="s">
        <v>316</v>
      </c>
      <c r="C79" s="289" t="s">
        <v>284</v>
      </c>
      <c r="D79" s="333">
        <v>12</v>
      </c>
      <c r="E79" s="333">
        <v>12</v>
      </c>
      <c r="F79" s="334">
        <v>31885</v>
      </c>
      <c r="G79" s="335" t="s">
        <v>245</v>
      </c>
      <c r="H79" s="298">
        <v>70550</v>
      </c>
    </row>
    <row r="80" spans="1:8" ht="15.75" customHeight="1">
      <c r="A80" s="321">
        <v>61</v>
      </c>
      <c r="B80" s="332" t="s">
        <v>108</v>
      </c>
      <c r="C80" s="289" t="s">
        <v>36</v>
      </c>
      <c r="D80" s="333">
        <v>9</v>
      </c>
      <c r="E80" s="333">
        <v>9</v>
      </c>
      <c r="F80" s="334">
        <v>31831</v>
      </c>
      <c r="G80" s="335" t="s">
        <v>245</v>
      </c>
      <c r="H80" s="298">
        <v>66550</v>
      </c>
    </row>
    <row r="81" spans="1:8" ht="15.75" customHeight="1">
      <c r="A81" s="321">
        <v>62</v>
      </c>
      <c r="B81" s="332" t="s">
        <v>109</v>
      </c>
      <c r="C81" s="289" t="s">
        <v>36</v>
      </c>
      <c r="D81" s="333">
        <v>9</v>
      </c>
      <c r="E81" s="333">
        <v>9</v>
      </c>
      <c r="F81" s="334">
        <v>31831</v>
      </c>
      <c r="G81" s="335" t="s">
        <v>245</v>
      </c>
      <c r="H81" s="298">
        <v>66550</v>
      </c>
    </row>
    <row r="82" spans="1:8" ht="15.75" customHeight="1">
      <c r="A82" s="321">
        <v>63</v>
      </c>
      <c r="B82" s="332" t="s">
        <v>110</v>
      </c>
      <c r="C82" s="289" t="s">
        <v>36</v>
      </c>
      <c r="D82" s="333">
        <v>9</v>
      </c>
      <c r="E82" s="333">
        <v>9</v>
      </c>
      <c r="F82" s="334">
        <v>31831</v>
      </c>
      <c r="G82" s="335" t="s">
        <v>245</v>
      </c>
      <c r="H82" s="298">
        <v>66550</v>
      </c>
    </row>
    <row r="83" spans="1:8" ht="18.75" customHeight="1">
      <c r="A83" s="281"/>
      <c r="B83" s="304" t="s">
        <v>346</v>
      </c>
      <c r="C83" s="305"/>
      <c r="D83" s="306"/>
      <c r="E83" s="306"/>
      <c r="F83" s="305"/>
      <c r="G83" s="305"/>
      <c r="H83" s="243">
        <f>SUM(H59:H82)</f>
        <v>3600910</v>
      </c>
    </row>
    <row r="84" spans="1:8" ht="21.75" customHeight="1">
      <c r="A84" s="337"/>
      <c r="B84" s="337"/>
      <c r="C84" s="338"/>
      <c r="D84" s="104" t="s">
        <v>158</v>
      </c>
      <c r="E84" s="337"/>
      <c r="F84" s="337"/>
      <c r="G84" s="337"/>
      <c r="H84" s="337"/>
    </row>
    <row r="85" spans="1:8" ht="45">
      <c r="A85" s="309" t="s">
        <v>1</v>
      </c>
      <c r="B85" s="310" t="s">
        <v>164</v>
      </c>
      <c r="C85" s="309" t="s">
        <v>98</v>
      </c>
      <c r="D85" s="309" t="s">
        <v>99</v>
      </c>
      <c r="E85" s="309" t="s">
        <v>100</v>
      </c>
      <c r="F85" s="310" t="s">
        <v>165</v>
      </c>
      <c r="G85" s="311" t="s">
        <v>89</v>
      </c>
      <c r="H85" s="312" t="s">
        <v>166</v>
      </c>
    </row>
    <row r="86" spans="1:8" ht="15">
      <c r="A86" s="313" t="s">
        <v>90</v>
      </c>
      <c r="B86" s="313" t="s">
        <v>91</v>
      </c>
      <c r="C86" s="313" t="s">
        <v>92</v>
      </c>
      <c r="D86" s="313" t="s">
        <v>93</v>
      </c>
      <c r="E86" s="313" t="s">
        <v>94</v>
      </c>
      <c r="F86" s="313" t="s">
        <v>95</v>
      </c>
      <c r="G86" s="313" t="s">
        <v>96</v>
      </c>
      <c r="H86" s="312" t="s">
        <v>97</v>
      </c>
    </row>
    <row r="87" spans="1:8" ht="16.5" customHeight="1">
      <c r="A87" s="339">
        <v>64</v>
      </c>
      <c r="B87" s="340" t="s">
        <v>209</v>
      </c>
      <c r="C87" s="341" t="s">
        <v>36</v>
      </c>
      <c r="D87" s="341">
        <v>9</v>
      </c>
      <c r="E87" s="341">
        <v>9</v>
      </c>
      <c r="F87" s="342">
        <v>30442</v>
      </c>
      <c r="G87" s="341" t="s">
        <v>208</v>
      </c>
      <c r="H87" s="343">
        <f>346212</f>
        <v>346212</v>
      </c>
    </row>
    <row r="88" spans="1:8" ht="16.5" customHeight="1">
      <c r="A88" s="321">
        <v>65</v>
      </c>
      <c r="B88" s="288" t="s">
        <v>201</v>
      </c>
      <c r="C88" s="289" t="s">
        <v>36</v>
      </c>
      <c r="D88" s="289">
        <v>9</v>
      </c>
      <c r="E88" s="289">
        <v>9</v>
      </c>
      <c r="F88" s="290">
        <v>30565</v>
      </c>
      <c r="G88" s="341" t="s">
        <v>208</v>
      </c>
      <c r="H88" s="343">
        <f>346212</f>
        <v>346212</v>
      </c>
    </row>
    <row r="89" spans="1:8" ht="16.5" customHeight="1">
      <c r="A89" s="339">
        <v>66</v>
      </c>
      <c r="B89" s="344" t="s">
        <v>197</v>
      </c>
      <c r="C89" s="171" t="s">
        <v>36</v>
      </c>
      <c r="D89" s="171">
        <v>9</v>
      </c>
      <c r="E89" s="171">
        <v>9</v>
      </c>
      <c r="F89" s="293">
        <v>30495</v>
      </c>
      <c r="G89" s="341" t="s">
        <v>208</v>
      </c>
      <c r="H89" s="343">
        <f>346212</f>
        <v>346212</v>
      </c>
    </row>
    <row r="90" spans="1:8" ht="16.5" customHeight="1">
      <c r="A90" s="321">
        <v>67</v>
      </c>
      <c r="B90" s="288" t="s">
        <v>202</v>
      </c>
      <c r="C90" s="289" t="s">
        <v>36</v>
      </c>
      <c r="D90" s="289">
        <v>9</v>
      </c>
      <c r="E90" s="289">
        <v>9</v>
      </c>
      <c r="F90" s="290">
        <v>30378</v>
      </c>
      <c r="G90" s="341" t="s">
        <v>208</v>
      </c>
      <c r="H90" s="343">
        <f>346212</f>
        <v>346212</v>
      </c>
    </row>
    <row r="91" spans="1:8" ht="16.5" customHeight="1">
      <c r="A91" s="339">
        <v>68</v>
      </c>
      <c r="B91" s="292" t="s">
        <v>203</v>
      </c>
      <c r="C91" s="171" t="s">
        <v>36</v>
      </c>
      <c r="D91" s="171">
        <v>8</v>
      </c>
      <c r="E91" s="171">
        <v>8</v>
      </c>
      <c r="F91" s="293">
        <v>30623</v>
      </c>
      <c r="G91" s="341" t="s">
        <v>208</v>
      </c>
      <c r="H91" s="343">
        <f>346212</f>
        <v>346212</v>
      </c>
    </row>
    <row r="92" spans="1:8" ht="16.5" customHeight="1">
      <c r="A92" s="321">
        <v>69</v>
      </c>
      <c r="B92" s="344" t="s">
        <v>215</v>
      </c>
      <c r="C92" s="171" t="s">
        <v>36</v>
      </c>
      <c r="D92" s="171">
        <v>8</v>
      </c>
      <c r="E92" s="171">
        <v>8</v>
      </c>
      <c r="F92" s="293">
        <v>31081</v>
      </c>
      <c r="G92" s="341" t="s">
        <v>208</v>
      </c>
      <c r="H92" s="343">
        <v>157517.23</v>
      </c>
    </row>
    <row r="93" spans="1:8" ht="16.5" customHeight="1">
      <c r="A93" s="339">
        <v>70</v>
      </c>
      <c r="B93" s="288" t="s">
        <v>198</v>
      </c>
      <c r="C93" s="289" t="s">
        <v>36</v>
      </c>
      <c r="D93" s="289">
        <v>9</v>
      </c>
      <c r="E93" s="289">
        <v>9</v>
      </c>
      <c r="F93" s="290">
        <v>30225</v>
      </c>
      <c r="G93" s="341" t="s">
        <v>208</v>
      </c>
      <c r="H93" s="343">
        <v>157732.82</v>
      </c>
    </row>
    <row r="94" spans="1:8" ht="16.5" customHeight="1">
      <c r="A94" s="321">
        <v>71</v>
      </c>
      <c r="B94" s="288" t="s">
        <v>194</v>
      </c>
      <c r="C94" s="289" t="s">
        <v>36</v>
      </c>
      <c r="D94" s="289">
        <v>9</v>
      </c>
      <c r="E94" s="289">
        <v>9</v>
      </c>
      <c r="F94" s="290">
        <v>30302</v>
      </c>
      <c r="G94" s="341" t="s">
        <v>208</v>
      </c>
      <c r="H94" s="343">
        <v>157732.82</v>
      </c>
    </row>
    <row r="95" spans="1:8" ht="16.5" customHeight="1">
      <c r="A95" s="339">
        <v>72</v>
      </c>
      <c r="B95" s="288" t="s">
        <v>195</v>
      </c>
      <c r="C95" s="289" t="s">
        <v>36</v>
      </c>
      <c r="D95" s="289">
        <v>14</v>
      </c>
      <c r="E95" s="289">
        <v>14</v>
      </c>
      <c r="F95" s="290">
        <v>30110</v>
      </c>
      <c r="G95" s="341" t="s">
        <v>208</v>
      </c>
      <c r="H95" s="291">
        <f>229297-40513.18</f>
        <v>188783.82</v>
      </c>
    </row>
    <row r="96" spans="1:8" ht="16.5" customHeight="1">
      <c r="A96" s="321">
        <v>73</v>
      </c>
      <c r="B96" s="288" t="s">
        <v>216</v>
      </c>
      <c r="C96" s="289" t="s">
        <v>36</v>
      </c>
      <c r="D96" s="289">
        <v>8</v>
      </c>
      <c r="E96" s="289">
        <v>8</v>
      </c>
      <c r="F96" s="290">
        <v>30566</v>
      </c>
      <c r="G96" s="341" t="s">
        <v>208</v>
      </c>
      <c r="H96" s="294">
        <f>194167-40513.18</f>
        <v>153653.82</v>
      </c>
    </row>
    <row r="97" spans="1:8" ht="16.5" customHeight="1">
      <c r="A97" s="339">
        <v>74</v>
      </c>
      <c r="B97" s="292" t="s">
        <v>199</v>
      </c>
      <c r="C97" s="171" t="s">
        <v>36</v>
      </c>
      <c r="D97" s="171">
        <v>9</v>
      </c>
      <c r="E97" s="171">
        <v>9</v>
      </c>
      <c r="F97" s="293">
        <v>30601</v>
      </c>
      <c r="G97" s="341" t="s">
        <v>208</v>
      </c>
      <c r="H97" s="343">
        <v>157732.82</v>
      </c>
    </row>
    <row r="98" spans="1:8" ht="16.5" customHeight="1">
      <c r="A98" s="321">
        <v>75</v>
      </c>
      <c r="B98" s="292" t="s">
        <v>196</v>
      </c>
      <c r="C98" s="171" t="s">
        <v>36</v>
      </c>
      <c r="D98" s="171">
        <v>8</v>
      </c>
      <c r="E98" s="171">
        <v>8</v>
      </c>
      <c r="F98" s="293">
        <v>30752</v>
      </c>
      <c r="G98" s="341" t="s">
        <v>208</v>
      </c>
      <c r="H98" s="294">
        <f>194167-40513.18</f>
        <v>153653.82</v>
      </c>
    </row>
    <row r="99" spans="1:8" ht="16.5" customHeight="1">
      <c r="A99" s="339">
        <v>76</v>
      </c>
      <c r="B99" s="344" t="s">
        <v>204</v>
      </c>
      <c r="C99" s="171" t="s">
        <v>36</v>
      </c>
      <c r="D99" s="171">
        <v>8</v>
      </c>
      <c r="E99" s="171">
        <v>8</v>
      </c>
      <c r="F99" s="293">
        <v>30858</v>
      </c>
      <c r="G99" s="341" t="s">
        <v>208</v>
      </c>
      <c r="H99" s="294">
        <f>194167-40513.18</f>
        <v>153653.82</v>
      </c>
    </row>
    <row r="100" spans="1:8" ht="16.5" customHeight="1">
      <c r="A100" s="321">
        <v>77</v>
      </c>
      <c r="B100" s="292" t="s">
        <v>200</v>
      </c>
      <c r="C100" s="171" t="s">
        <v>36</v>
      </c>
      <c r="D100" s="171">
        <v>9</v>
      </c>
      <c r="E100" s="171">
        <v>9</v>
      </c>
      <c r="F100" s="293">
        <v>30883</v>
      </c>
      <c r="G100" s="341" t="s">
        <v>208</v>
      </c>
      <c r="H100" s="345">
        <v>157732.82</v>
      </c>
    </row>
    <row r="101" spans="1:8" ht="16.5" customHeight="1">
      <c r="A101" s="339">
        <v>78</v>
      </c>
      <c r="B101" s="292" t="s">
        <v>217</v>
      </c>
      <c r="C101" s="171" t="s">
        <v>36</v>
      </c>
      <c r="D101" s="171">
        <v>8</v>
      </c>
      <c r="E101" s="171">
        <v>8</v>
      </c>
      <c r="F101" s="293">
        <v>31101</v>
      </c>
      <c r="G101" s="341" t="s">
        <v>208</v>
      </c>
      <c r="H101" s="294">
        <f>194167-40513.18</f>
        <v>153653.82</v>
      </c>
    </row>
    <row r="102" spans="1:8" ht="16.5" customHeight="1">
      <c r="A102" s="346">
        <v>79</v>
      </c>
      <c r="B102" s="347" t="s">
        <v>205</v>
      </c>
      <c r="C102" s="348" t="s">
        <v>36</v>
      </c>
      <c r="D102" s="348">
        <v>9</v>
      </c>
      <c r="E102" s="348">
        <v>9</v>
      </c>
      <c r="F102" s="349">
        <v>31205</v>
      </c>
      <c r="G102" s="350" t="s">
        <v>208</v>
      </c>
      <c r="H102" s="351">
        <f>198246-40513.2</f>
        <v>157732.8</v>
      </c>
    </row>
    <row r="103" spans="1:8" ht="16.5" customHeight="1">
      <c r="A103" s="346" t="s">
        <v>219</v>
      </c>
      <c r="B103" s="347" t="s">
        <v>220</v>
      </c>
      <c r="C103" s="348" t="s">
        <v>35</v>
      </c>
      <c r="D103" s="348">
        <v>14</v>
      </c>
      <c r="E103" s="348">
        <v>14</v>
      </c>
      <c r="F103" s="349"/>
      <c r="G103" s="350" t="s">
        <v>208</v>
      </c>
      <c r="H103" s="351">
        <v>36584.81</v>
      </c>
    </row>
    <row r="104" spans="1:8" ht="15.75">
      <c r="A104" s="365">
        <v>17</v>
      </c>
      <c r="B104" s="278" t="s">
        <v>206</v>
      </c>
      <c r="C104" s="279"/>
      <c r="D104" s="280"/>
      <c r="E104" s="280"/>
      <c r="F104" s="279"/>
      <c r="G104" s="279"/>
      <c r="H104" s="242">
        <f>SUM(H87:H103)</f>
        <v>3517225.219999999</v>
      </c>
    </row>
    <row r="105" spans="1:8" ht="15.75">
      <c r="A105" s="366"/>
      <c r="B105" s="367"/>
      <c r="C105" s="104"/>
      <c r="D105" s="104" t="s">
        <v>10</v>
      </c>
      <c r="E105" s="367"/>
      <c r="F105" s="367"/>
      <c r="G105" s="367"/>
      <c r="H105" s="368"/>
    </row>
    <row r="106" spans="1:8" ht="36.75" customHeight="1">
      <c r="A106" s="313" t="s">
        <v>1</v>
      </c>
      <c r="B106" s="352" t="s">
        <v>164</v>
      </c>
      <c r="C106" s="313" t="s">
        <v>98</v>
      </c>
      <c r="D106" s="313" t="s">
        <v>99</v>
      </c>
      <c r="E106" s="313" t="s">
        <v>100</v>
      </c>
      <c r="F106" s="352" t="s">
        <v>165</v>
      </c>
      <c r="G106" s="353" t="s">
        <v>89</v>
      </c>
      <c r="H106" s="312" t="s">
        <v>166</v>
      </c>
    </row>
    <row r="107" spans="1:8" ht="15">
      <c r="A107" s="313" t="s">
        <v>90</v>
      </c>
      <c r="B107" s="313" t="s">
        <v>91</v>
      </c>
      <c r="C107" s="313" t="s">
        <v>92</v>
      </c>
      <c r="D107" s="313" t="s">
        <v>93</v>
      </c>
      <c r="E107" s="313" t="s">
        <v>94</v>
      </c>
      <c r="F107" s="313" t="s">
        <v>95</v>
      </c>
      <c r="G107" s="313" t="s">
        <v>96</v>
      </c>
      <c r="H107" s="312" t="s">
        <v>97</v>
      </c>
    </row>
    <row r="108" spans="1:8" ht="15" customHeight="1">
      <c r="A108" s="354">
        <v>89</v>
      </c>
      <c r="B108" s="355" t="s">
        <v>317</v>
      </c>
      <c r="C108" s="289" t="s">
        <v>36</v>
      </c>
      <c r="D108" s="289">
        <v>8</v>
      </c>
      <c r="E108" s="289">
        <v>8</v>
      </c>
      <c r="F108" s="290">
        <v>31050</v>
      </c>
      <c r="G108" s="356" t="s">
        <v>245</v>
      </c>
      <c r="H108" s="357">
        <v>269394</v>
      </c>
    </row>
    <row r="109" spans="1:8" ht="15" customHeight="1">
      <c r="A109" s="354">
        <v>90</v>
      </c>
      <c r="B109" s="355" t="s">
        <v>318</v>
      </c>
      <c r="C109" s="289" t="s">
        <v>36</v>
      </c>
      <c r="D109" s="289">
        <v>8</v>
      </c>
      <c r="E109" s="289">
        <v>8</v>
      </c>
      <c r="F109" s="290">
        <v>31050</v>
      </c>
      <c r="G109" s="356" t="s">
        <v>245</v>
      </c>
      <c r="H109" s="357">
        <v>269394</v>
      </c>
    </row>
    <row r="110" spans="1:8" ht="15" customHeight="1">
      <c r="A110" s="354">
        <f>A109+1</f>
        <v>91</v>
      </c>
      <c r="B110" s="355" t="s">
        <v>319</v>
      </c>
      <c r="C110" s="289" t="s">
        <v>36</v>
      </c>
      <c r="D110" s="289">
        <v>8</v>
      </c>
      <c r="E110" s="289">
        <v>8</v>
      </c>
      <c r="F110" s="290">
        <v>31050</v>
      </c>
      <c r="G110" s="356" t="s">
        <v>245</v>
      </c>
      <c r="H110" s="357">
        <v>269394</v>
      </c>
    </row>
    <row r="111" spans="1:8" ht="15" customHeight="1">
      <c r="A111" s="354">
        <f>A110+1</f>
        <v>92</v>
      </c>
      <c r="B111" s="355" t="s">
        <v>320</v>
      </c>
      <c r="C111" s="289" t="s">
        <v>36</v>
      </c>
      <c r="D111" s="289">
        <v>8</v>
      </c>
      <c r="E111" s="289">
        <v>8</v>
      </c>
      <c r="F111" s="290">
        <v>31099</v>
      </c>
      <c r="G111" s="356" t="s">
        <v>245</v>
      </c>
      <c r="H111" s="357">
        <v>269394</v>
      </c>
    </row>
    <row r="112" spans="1:8" ht="15" customHeight="1">
      <c r="A112" s="354">
        <f>A111+1</f>
        <v>93</v>
      </c>
      <c r="B112" s="355" t="s">
        <v>321</v>
      </c>
      <c r="C112" s="289" t="s">
        <v>36</v>
      </c>
      <c r="D112" s="289">
        <v>8</v>
      </c>
      <c r="E112" s="289">
        <v>8</v>
      </c>
      <c r="F112" s="290">
        <v>31100</v>
      </c>
      <c r="G112" s="356" t="s">
        <v>245</v>
      </c>
      <c r="H112" s="357">
        <v>269394</v>
      </c>
    </row>
    <row r="113" spans="1:8" ht="15" customHeight="1">
      <c r="A113" s="354">
        <f aca="true" t="shared" si="0" ref="A113:A134">A112+1</f>
        <v>94</v>
      </c>
      <c r="B113" s="355" t="s">
        <v>322</v>
      </c>
      <c r="C113" s="289" t="s">
        <v>36</v>
      </c>
      <c r="D113" s="289">
        <v>8</v>
      </c>
      <c r="E113" s="289">
        <v>8</v>
      </c>
      <c r="F113" s="290">
        <v>31257</v>
      </c>
      <c r="G113" s="356" t="s">
        <v>245</v>
      </c>
      <c r="H113" s="357">
        <v>269394</v>
      </c>
    </row>
    <row r="114" spans="1:8" ht="15" customHeight="1">
      <c r="A114" s="354">
        <f t="shared" si="0"/>
        <v>95</v>
      </c>
      <c r="B114" s="355" t="s">
        <v>323</v>
      </c>
      <c r="C114" s="289" t="s">
        <v>36</v>
      </c>
      <c r="D114" s="289">
        <v>8</v>
      </c>
      <c r="E114" s="289">
        <v>8</v>
      </c>
      <c r="F114" s="290">
        <v>31257</v>
      </c>
      <c r="G114" s="356" t="s">
        <v>245</v>
      </c>
      <c r="H114" s="357">
        <v>269394</v>
      </c>
    </row>
    <row r="115" spans="1:8" ht="15" customHeight="1">
      <c r="A115" s="354">
        <f t="shared" si="0"/>
        <v>96</v>
      </c>
      <c r="B115" s="355" t="s">
        <v>324</v>
      </c>
      <c r="C115" s="289" t="s">
        <v>36</v>
      </c>
      <c r="D115" s="289">
        <v>8</v>
      </c>
      <c r="E115" s="289">
        <v>8</v>
      </c>
      <c r="F115" s="290">
        <v>31257</v>
      </c>
      <c r="G115" s="356" t="s">
        <v>245</v>
      </c>
      <c r="H115" s="357">
        <v>269394</v>
      </c>
    </row>
    <row r="116" spans="1:8" ht="15" customHeight="1">
      <c r="A116" s="354">
        <f t="shared" si="0"/>
        <v>97</v>
      </c>
      <c r="B116" s="355" t="s">
        <v>325</v>
      </c>
      <c r="C116" s="289" t="s">
        <v>36</v>
      </c>
      <c r="D116" s="289">
        <v>8</v>
      </c>
      <c r="E116" s="289">
        <v>8</v>
      </c>
      <c r="F116" s="290">
        <v>31384</v>
      </c>
      <c r="G116" s="356" t="s">
        <v>245</v>
      </c>
      <c r="H116" s="357">
        <v>269394</v>
      </c>
    </row>
    <row r="117" spans="1:8" ht="15" customHeight="1">
      <c r="A117" s="354">
        <f t="shared" si="0"/>
        <v>98</v>
      </c>
      <c r="B117" s="355" t="s">
        <v>326</v>
      </c>
      <c r="C117" s="289" t="s">
        <v>36</v>
      </c>
      <c r="D117" s="289">
        <v>8</v>
      </c>
      <c r="E117" s="289">
        <v>8</v>
      </c>
      <c r="F117" s="290">
        <v>31391</v>
      </c>
      <c r="G117" s="356" t="s">
        <v>245</v>
      </c>
      <c r="H117" s="357">
        <v>269394</v>
      </c>
    </row>
    <row r="118" spans="1:8" ht="15" customHeight="1">
      <c r="A118" s="354">
        <f t="shared" si="0"/>
        <v>99</v>
      </c>
      <c r="B118" s="355" t="s">
        <v>144</v>
      </c>
      <c r="C118" s="289" t="s">
        <v>36</v>
      </c>
      <c r="D118" s="289">
        <v>8</v>
      </c>
      <c r="E118" s="289">
        <v>8</v>
      </c>
      <c r="F118" s="290">
        <v>31318</v>
      </c>
      <c r="G118" s="356" t="s">
        <v>245</v>
      </c>
      <c r="H118" s="357">
        <v>269394</v>
      </c>
    </row>
    <row r="119" spans="1:8" ht="15" customHeight="1">
      <c r="A119" s="354">
        <f t="shared" si="0"/>
        <v>100</v>
      </c>
      <c r="B119" s="355" t="s">
        <v>327</v>
      </c>
      <c r="C119" s="289" t="s">
        <v>36</v>
      </c>
      <c r="D119" s="289">
        <v>8</v>
      </c>
      <c r="E119" s="289">
        <v>8</v>
      </c>
      <c r="F119" s="290">
        <v>31391</v>
      </c>
      <c r="G119" s="356" t="s">
        <v>245</v>
      </c>
      <c r="H119" s="357">
        <v>269394</v>
      </c>
    </row>
    <row r="120" spans="1:8" ht="15" customHeight="1">
      <c r="A120" s="354">
        <f t="shared" si="0"/>
        <v>101</v>
      </c>
      <c r="B120" s="355" t="s">
        <v>328</v>
      </c>
      <c r="C120" s="289" t="s">
        <v>36</v>
      </c>
      <c r="D120" s="289">
        <v>8</v>
      </c>
      <c r="E120" s="289">
        <v>8</v>
      </c>
      <c r="F120" s="290">
        <v>31391</v>
      </c>
      <c r="G120" s="356" t="s">
        <v>245</v>
      </c>
      <c r="H120" s="357">
        <v>269394</v>
      </c>
    </row>
    <row r="121" spans="1:8" ht="15" customHeight="1">
      <c r="A121" s="354">
        <f t="shared" si="0"/>
        <v>102</v>
      </c>
      <c r="B121" s="355" t="s">
        <v>329</v>
      </c>
      <c r="C121" s="289" t="s">
        <v>32</v>
      </c>
      <c r="D121" s="289">
        <v>9</v>
      </c>
      <c r="E121" s="289">
        <v>9</v>
      </c>
      <c r="F121" s="290">
        <v>32765</v>
      </c>
      <c r="G121" s="356" t="s">
        <v>245</v>
      </c>
      <c r="H121" s="357">
        <v>80525.5</v>
      </c>
    </row>
    <row r="122" spans="1:8" ht="15" customHeight="1">
      <c r="A122" s="354">
        <f t="shared" si="0"/>
        <v>103</v>
      </c>
      <c r="B122" s="355" t="s">
        <v>330</v>
      </c>
      <c r="C122" s="289" t="s">
        <v>32</v>
      </c>
      <c r="D122" s="289">
        <v>9</v>
      </c>
      <c r="E122" s="289">
        <v>9</v>
      </c>
      <c r="F122" s="290">
        <v>32765</v>
      </c>
      <c r="G122" s="356" t="s">
        <v>245</v>
      </c>
      <c r="H122" s="357">
        <v>80525.5</v>
      </c>
    </row>
    <row r="123" spans="1:8" ht="15" customHeight="1">
      <c r="A123" s="354">
        <f t="shared" si="0"/>
        <v>104</v>
      </c>
      <c r="B123" s="355" t="s">
        <v>331</v>
      </c>
      <c r="C123" s="289" t="s">
        <v>36</v>
      </c>
      <c r="D123" s="289">
        <v>9</v>
      </c>
      <c r="E123" s="289">
        <v>9</v>
      </c>
      <c r="F123" s="290">
        <v>32510</v>
      </c>
      <c r="G123" s="356" t="s">
        <v>245</v>
      </c>
      <c r="H123" s="357">
        <v>80525.5</v>
      </c>
    </row>
    <row r="124" spans="1:8" ht="15" customHeight="1">
      <c r="A124" s="354">
        <f t="shared" si="0"/>
        <v>105</v>
      </c>
      <c r="B124" s="355" t="s">
        <v>332</v>
      </c>
      <c r="C124" s="289" t="s">
        <v>32</v>
      </c>
      <c r="D124" s="289">
        <v>8</v>
      </c>
      <c r="E124" s="289">
        <v>8</v>
      </c>
      <c r="F124" s="290">
        <v>32626</v>
      </c>
      <c r="G124" s="356" t="s">
        <v>245</v>
      </c>
      <c r="H124" s="357">
        <v>77597.3</v>
      </c>
    </row>
    <row r="125" spans="1:8" ht="15" customHeight="1">
      <c r="A125" s="354">
        <f t="shared" si="0"/>
        <v>106</v>
      </c>
      <c r="B125" s="355" t="s">
        <v>333</v>
      </c>
      <c r="C125" s="289" t="s">
        <v>32</v>
      </c>
      <c r="D125" s="289">
        <v>8</v>
      </c>
      <c r="E125" s="289">
        <v>8</v>
      </c>
      <c r="F125" s="290">
        <v>32626</v>
      </c>
      <c r="G125" s="356" t="s">
        <v>245</v>
      </c>
      <c r="H125" s="357">
        <v>77597.3</v>
      </c>
    </row>
    <row r="126" spans="1:8" ht="15" customHeight="1">
      <c r="A126" s="354">
        <f>A125+1</f>
        <v>107</v>
      </c>
      <c r="B126" s="355" t="s">
        <v>334</v>
      </c>
      <c r="C126" s="289" t="s">
        <v>32</v>
      </c>
      <c r="D126" s="289">
        <v>8</v>
      </c>
      <c r="E126" s="289">
        <v>8</v>
      </c>
      <c r="F126" s="290">
        <v>32626</v>
      </c>
      <c r="G126" s="356" t="s">
        <v>245</v>
      </c>
      <c r="H126" s="357">
        <v>77597.3</v>
      </c>
    </row>
    <row r="127" spans="1:8" ht="15" customHeight="1">
      <c r="A127" s="354">
        <f t="shared" si="0"/>
        <v>108</v>
      </c>
      <c r="B127" s="355" t="s">
        <v>335</v>
      </c>
      <c r="C127" s="289" t="s">
        <v>32</v>
      </c>
      <c r="D127" s="289">
        <v>8</v>
      </c>
      <c r="E127" s="289">
        <v>8</v>
      </c>
      <c r="F127" s="290">
        <v>32534</v>
      </c>
      <c r="G127" s="356" t="s">
        <v>245</v>
      </c>
      <c r="H127" s="357">
        <v>77597.3</v>
      </c>
    </row>
    <row r="128" spans="1:8" ht="15" customHeight="1">
      <c r="A128" s="354">
        <f t="shared" si="0"/>
        <v>109</v>
      </c>
      <c r="B128" s="355" t="s">
        <v>336</v>
      </c>
      <c r="C128" s="289" t="s">
        <v>32</v>
      </c>
      <c r="D128" s="289">
        <v>8</v>
      </c>
      <c r="E128" s="289">
        <v>8</v>
      </c>
      <c r="F128" s="290">
        <v>32534</v>
      </c>
      <c r="G128" s="356" t="s">
        <v>245</v>
      </c>
      <c r="H128" s="357">
        <v>77597.3</v>
      </c>
    </row>
    <row r="129" spans="1:8" ht="15" customHeight="1">
      <c r="A129" s="354">
        <f t="shared" si="0"/>
        <v>110</v>
      </c>
      <c r="B129" s="355" t="s">
        <v>337</v>
      </c>
      <c r="C129" s="289" t="s">
        <v>32</v>
      </c>
      <c r="D129" s="289">
        <v>8</v>
      </c>
      <c r="E129" s="289">
        <v>8</v>
      </c>
      <c r="F129" s="290">
        <v>32534</v>
      </c>
      <c r="G129" s="356" t="s">
        <v>245</v>
      </c>
      <c r="H129" s="357">
        <v>77597.3</v>
      </c>
    </row>
    <row r="130" spans="1:8" ht="15" customHeight="1">
      <c r="A130" s="354">
        <f t="shared" si="0"/>
        <v>111</v>
      </c>
      <c r="B130" s="355" t="s">
        <v>338</v>
      </c>
      <c r="C130" s="289" t="s">
        <v>32</v>
      </c>
      <c r="D130" s="289">
        <v>8</v>
      </c>
      <c r="E130" s="289">
        <v>8</v>
      </c>
      <c r="F130" s="290">
        <v>32534</v>
      </c>
      <c r="G130" s="356" t="s">
        <v>245</v>
      </c>
      <c r="H130" s="357">
        <v>77597.3</v>
      </c>
    </row>
    <row r="131" spans="1:8" ht="15" customHeight="1">
      <c r="A131" s="354">
        <f t="shared" si="0"/>
        <v>112</v>
      </c>
      <c r="B131" s="355" t="s">
        <v>339</v>
      </c>
      <c r="C131" s="289" t="s">
        <v>32</v>
      </c>
      <c r="D131" s="289">
        <v>8</v>
      </c>
      <c r="E131" s="289">
        <v>8</v>
      </c>
      <c r="F131" s="290">
        <v>32605</v>
      </c>
      <c r="G131" s="356" t="s">
        <v>245</v>
      </c>
      <c r="H131" s="357">
        <v>77597.3</v>
      </c>
    </row>
    <row r="132" spans="1:8" ht="15" customHeight="1">
      <c r="A132" s="354">
        <f t="shared" si="0"/>
        <v>113</v>
      </c>
      <c r="B132" s="355" t="s">
        <v>340</v>
      </c>
      <c r="C132" s="289" t="s">
        <v>32</v>
      </c>
      <c r="D132" s="289">
        <v>8</v>
      </c>
      <c r="E132" s="289">
        <v>8</v>
      </c>
      <c r="F132" s="290">
        <v>32605</v>
      </c>
      <c r="G132" s="356" t="s">
        <v>245</v>
      </c>
      <c r="H132" s="357">
        <v>77597.3</v>
      </c>
    </row>
    <row r="133" spans="1:8" ht="15" customHeight="1">
      <c r="A133" s="354">
        <f t="shared" si="0"/>
        <v>114</v>
      </c>
      <c r="B133" s="355" t="s">
        <v>341</v>
      </c>
      <c r="C133" s="289" t="s">
        <v>36</v>
      </c>
      <c r="D133" s="289">
        <v>9</v>
      </c>
      <c r="E133" s="289">
        <v>9</v>
      </c>
      <c r="F133" s="290">
        <v>32584</v>
      </c>
      <c r="G133" s="356" t="s">
        <v>245</v>
      </c>
      <c r="H133" s="357">
        <v>80525.5</v>
      </c>
    </row>
    <row r="134" spans="1:8" ht="15" customHeight="1" thickBot="1">
      <c r="A134" s="354">
        <f t="shared" si="0"/>
        <v>115</v>
      </c>
      <c r="B134" s="355" t="s">
        <v>342</v>
      </c>
      <c r="C134" s="289" t="s">
        <v>36</v>
      </c>
      <c r="D134" s="289">
        <v>9</v>
      </c>
      <c r="E134" s="289">
        <v>9</v>
      </c>
      <c r="F134" s="290">
        <v>32584</v>
      </c>
      <c r="G134" s="356" t="s">
        <v>343</v>
      </c>
      <c r="H134" s="357">
        <v>80525.5</v>
      </c>
    </row>
    <row r="135" spans="1:8" ht="15.75" thickBot="1">
      <c r="A135" s="358">
        <v>27</v>
      </c>
      <c r="B135" s="359" t="s">
        <v>344</v>
      </c>
      <c r="C135" s="360"/>
      <c r="D135" s="360"/>
      <c r="E135" s="360"/>
      <c r="F135" s="361"/>
      <c r="G135" s="362"/>
      <c r="H135" s="363">
        <f>H108+H109+H110+H111+H112+H113+H114+H115+H116+H117+H118+H119+H120+H121+H122+H123+H124+H125+H126+H127+H128+H129+H130+H131+H132+H133+H134</f>
        <v>4603125.199999998</v>
      </c>
    </row>
    <row r="136" spans="1:8" ht="16.5" thickBot="1">
      <c r="A136" s="364"/>
      <c r="B136" s="481" t="s">
        <v>207</v>
      </c>
      <c r="C136" s="482"/>
      <c r="D136" s="276"/>
      <c r="E136" s="276"/>
      <c r="F136" s="276"/>
      <c r="G136" s="276"/>
      <c r="H136" s="277">
        <f>H55+H83+H104+H135</f>
        <v>18117017.419999998</v>
      </c>
    </row>
    <row r="137" spans="1:8" ht="15">
      <c r="A137" s="337"/>
      <c r="B137" s="337"/>
      <c r="C137" s="338"/>
      <c r="D137" s="337"/>
      <c r="E137" s="337"/>
      <c r="F137" s="337"/>
      <c r="G137" s="337"/>
      <c r="H137" s="337"/>
    </row>
    <row r="138" spans="1:8" ht="15">
      <c r="A138" s="337"/>
      <c r="B138" s="337"/>
      <c r="C138" s="338"/>
      <c r="D138" s="337"/>
      <c r="E138" s="337"/>
      <c r="F138" s="337"/>
      <c r="G138" s="337"/>
      <c r="H138" s="337"/>
    </row>
    <row r="139" spans="1:8" ht="15">
      <c r="A139" s="337"/>
      <c r="B139" s="337"/>
      <c r="C139" s="338"/>
      <c r="D139" s="337"/>
      <c r="E139" s="337"/>
      <c r="F139" s="337"/>
      <c r="G139" s="337"/>
      <c r="H139" s="337"/>
    </row>
  </sheetData>
  <mergeCells count="6">
    <mergeCell ref="B136:C136"/>
    <mergeCell ref="G8:I8"/>
    <mergeCell ref="G9:I9"/>
    <mergeCell ref="B10:G10"/>
    <mergeCell ref="B11:H11"/>
    <mergeCell ref="B12:G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625" style="0" customWidth="1"/>
    <col min="2" max="2" width="37.125" style="0" customWidth="1"/>
    <col min="4" max="4" width="11.375" style="0" customWidth="1"/>
    <col min="5" max="5" width="9.875" style="0" customWidth="1"/>
    <col min="6" max="6" width="12.875" style="0" customWidth="1"/>
  </cols>
  <sheetData>
    <row r="1" ht="16.5">
      <c r="D1" s="164" t="s">
        <v>351</v>
      </c>
    </row>
    <row r="2" ht="16.5">
      <c r="D2" s="3" t="s">
        <v>259</v>
      </c>
    </row>
    <row r="3" spans="4:6" ht="15.75">
      <c r="D3" s="38" t="s">
        <v>160</v>
      </c>
      <c r="E3" s="374"/>
      <c r="F3" s="374"/>
    </row>
    <row r="4" spans="4:6" ht="15.75">
      <c r="D4" s="38" t="s">
        <v>350</v>
      </c>
      <c r="E4" s="374"/>
      <c r="F4" s="374"/>
    </row>
    <row r="5" spans="4:6" ht="15.75">
      <c r="D5" s="38" t="s">
        <v>213</v>
      </c>
      <c r="E5" s="374"/>
      <c r="F5" s="374"/>
    </row>
    <row r="6" spans="4:6" ht="15.75">
      <c r="D6" s="38" t="s">
        <v>221</v>
      </c>
      <c r="E6" s="374"/>
      <c r="F6" s="374"/>
    </row>
    <row r="7" spans="3:6" ht="15.75">
      <c r="C7" s="113"/>
      <c r="D7" s="38" t="s">
        <v>218</v>
      </c>
      <c r="E7" s="375"/>
      <c r="F7" s="374"/>
    </row>
    <row r="8" spans="4:6" ht="15.75">
      <c r="D8" s="487" t="s">
        <v>454</v>
      </c>
      <c r="E8" s="487"/>
      <c r="F8" s="488"/>
    </row>
    <row r="9" spans="3:10" ht="16.5">
      <c r="C9" s="483"/>
      <c r="D9" s="483"/>
      <c r="E9" s="484"/>
      <c r="F9" s="484"/>
      <c r="G9" s="9"/>
      <c r="J9" s="7"/>
    </row>
    <row r="10" spans="1:12" ht="17.25" customHeight="1">
      <c r="A10" s="489" t="s">
        <v>34</v>
      </c>
      <c r="B10" s="490"/>
      <c r="C10" s="490"/>
      <c r="D10" s="490"/>
      <c r="E10" s="490"/>
      <c r="F10" s="490"/>
      <c r="G10" s="9"/>
      <c r="J10" s="3"/>
      <c r="K10" s="3"/>
      <c r="L10" s="3"/>
    </row>
    <row r="11" spans="1:12" ht="21.75" customHeight="1">
      <c r="A11" s="491" t="s">
        <v>33</v>
      </c>
      <c r="B11" s="491"/>
      <c r="C11" s="491"/>
      <c r="D11" s="491"/>
      <c r="E11" s="491"/>
      <c r="F11" s="491"/>
      <c r="G11" s="3"/>
      <c r="J11" s="3"/>
      <c r="K11" s="3"/>
      <c r="L11" s="3"/>
    </row>
    <row r="12" spans="1:6" ht="21.75" customHeight="1" thickBot="1">
      <c r="A12" s="172"/>
      <c r="B12" s="16" t="s">
        <v>222</v>
      </c>
      <c r="C12" s="172"/>
      <c r="D12" s="172"/>
      <c r="E12" s="172"/>
      <c r="F12" s="172"/>
    </row>
    <row r="13" spans="1:6" ht="26.25" customHeight="1" thickBot="1">
      <c r="A13" s="173" t="s">
        <v>1</v>
      </c>
      <c r="B13" s="174" t="s">
        <v>27</v>
      </c>
      <c r="C13" s="174" t="s">
        <v>28</v>
      </c>
      <c r="D13" s="175" t="s">
        <v>29</v>
      </c>
      <c r="E13" s="176" t="s">
        <v>30</v>
      </c>
      <c r="F13" s="177" t="s">
        <v>31</v>
      </c>
    </row>
    <row r="14" spans="1:6" ht="21" customHeight="1">
      <c r="A14" s="178">
        <v>1</v>
      </c>
      <c r="B14" s="179" t="s">
        <v>223</v>
      </c>
      <c r="C14" s="180">
        <v>1492</v>
      </c>
      <c r="D14" s="180" t="s">
        <v>32</v>
      </c>
      <c r="E14" s="180">
        <v>8</v>
      </c>
      <c r="F14" s="181">
        <v>1200</v>
      </c>
    </row>
    <row r="15" spans="1:6" ht="21" customHeight="1">
      <c r="A15" s="12">
        <v>2</v>
      </c>
      <c r="B15" s="182" t="s">
        <v>223</v>
      </c>
      <c r="C15" s="183">
        <v>1493</v>
      </c>
      <c r="D15" s="184" t="s">
        <v>32</v>
      </c>
      <c r="E15" s="184">
        <v>8</v>
      </c>
      <c r="F15" s="185">
        <v>1200</v>
      </c>
    </row>
    <row r="16" spans="1:6" ht="21" customHeight="1">
      <c r="A16" s="12">
        <v>3</v>
      </c>
      <c r="B16" s="182" t="s">
        <v>223</v>
      </c>
      <c r="C16" s="183">
        <v>1494</v>
      </c>
      <c r="D16" s="184" t="s">
        <v>32</v>
      </c>
      <c r="E16" s="184">
        <v>8</v>
      </c>
      <c r="F16" s="185">
        <v>1200</v>
      </c>
    </row>
    <row r="17" spans="1:6" ht="21" customHeight="1">
      <c r="A17" s="10">
        <v>4</v>
      </c>
      <c r="B17" s="182" t="s">
        <v>223</v>
      </c>
      <c r="C17" s="186">
        <v>1495</v>
      </c>
      <c r="D17" s="184" t="s">
        <v>32</v>
      </c>
      <c r="E17" s="184">
        <v>8</v>
      </c>
      <c r="F17" s="185">
        <v>1200</v>
      </c>
    </row>
    <row r="18" spans="1:6" ht="21" customHeight="1">
      <c r="A18" s="11">
        <v>5</v>
      </c>
      <c r="B18" s="182" t="s">
        <v>223</v>
      </c>
      <c r="C18" s="187">
        <v>1537</v>
      </c>
      <c r="D18" s="184" t="s">
        <v>32</v>
      </c>
      <c r="E18" s="184">
        <v>8</v>
      </c>
      <c r="F18" s="185">
        <v>1200</v>
      </c>
    </row>
    <row r="19" spans="1:6" ht="21" customHeight="1">
      <c r="A19" s="13">
        <v>6</v>
      </c>
      <c r="B19" s="182" t="s">
        <v>223</v>
      </c>
      <c r="C19" s="184">
        <v>1538</v>
      </c>
      <c r="D19" s="183" t="s">
        <v>32</v>
      </c>
      <c r="E19" s="183">
        <v>8</v>
      </c>
      <c r="F19" s="188">
        <v>1200</v>
      </c>
    </row>
    <row r="20" spans="1:6" ht="21" customHeight="1">
      <c r="A20" s="12">
        <v>7</v>
      </c>
      <c r="B20" s="189" t="s">
        <v>224</v>
      </c>
      <c r="C20" s="183">
        <v>1539</v>
      </c>
      <c r="D20" s="190" t="s">
        <v>32</v>
      </c>
      <c r="E20" s="190">
        <v>8</v>
      </c>
      <c r="F20" s="191">
        <v>1200</v>
      </c>
    </row>
    <row r="21" spans="1:6" ht="21" customHeight="1">
      <c r="A21" s="10">
        <v>8</v>
      </c>
      <c r="B21" s="18" t="s">
        <v>225</v>
      </c>
      <c r="C21" s="190">
        <v>535</v>
      </c>
      <c r="D21" s="190" t="s">
        <v>35</v>
      </c>
      <c r="E21" s="190">
        <v>14</v>
      </c>
      <c r="F21" s="191">
        <v>1460</v>
      </c>
    </row>
    <row r="22" spans="1:6" ht="21" customHeight="1">
      <c r="A22" s="11">
        <v>9</v>
      </c>
      <c r="B22" s="192" t="s">
        <v>226</v>
      </c>
      <c r="C22" s="187">
        <v>450</v>
      </c>
      <c r="D22" s="187" t="s">
        <v>36</v>
      </c>
      <c r="E22" s="187">
        <v>14</v>
      </c>
      <c r="F22" s="193">
        <v>1350</v>
      </c>
    </row>
    <row r="23" spans="1:6" ht="21" customHeight="1">
      <c r="A23" s="13">
        <v>10</v>
      </c>
      <c r="B23" s="192" t="s">
        <v>227</v>
      </c>
      <c r="C23" s="184">
        <v>980</v>
      </c>
      <c r="D23" s="184" t="s">
        <v>36</v>
      </c>
      <c r="E23" s="184">
        <v>14</v>
      </c>
      <c r="F23" s="185">
        <v>1350</v>
      </c>
    </row>
    <row r="24" spans="1:6" ht="21" customHeight="1">
      <c r="A24" s="10">
        <v>11</v>
      </c>
      <c r="B24" s="192" t="s">
        <v>228</v>
      </c>
      <c r="C24" s="184">
        <v>858</v>
      </c>
      <c r="D24" s="184" t="s">
        <v>36</v>
      </c>
      <c r="E24" s="190">
        <v>9</v>
      </c>
      <c r="F24" s="191">
        <v>1200</v>
      </c>
    </row>
    <row r="25" spans="1:6" ht="21" customHeight="1">
      <c r="A25" s="13">
        <v>12</v>
      </c>
      <c r="B25" s="192" t="s">
        <v>228</v>
      </c>
      <c r="C25" s="184">
        <v>858</v>
      </c>
      <c r="D25" s="184" t="s">
        <v>36</v>
      </c>
      <c r="E25" s="184">
        <v>9</v>
      </c>
      <c r="F25" s="185">
        <v>1200</v>
      </c>
    </row>
    <row r="26" spans="1:6" ht="21" customHeight="1">
      <c r="A26" s="10">
        <v>13</v>
      </c>
      <c r="B26" s="192" t="s">
        <v>228</v>
      </c>
      <c r="C26" s="190">
        <v>861</v>
      </c>
      <c r="D26" s="190" t="s">
        <v>36</v>
      </c>
      <c r="E26" s="190">
        <v>9</v>
      </c>
      <c r="F26" s="191">
        <v>1200</v>
      </c>
    </row>
    <row r="27" spans="1:6" ht="21" customHeight="1">
      <c r="A27" s="13">
        <v>14</v>
      </c>
      <c r="B27" s="192" t="s">
        <v>228</v>
      </c>
      <c r="C27" s="184">
        <v>860</v>
      </c>
      <c r="D27" s="190" t="s">
        <v>36</v>
      </c>
      <c r="E27" s="184">
        <v>9</v>
      </c>
      <c r="F27" s="185">
        <v>1200</v>
      </c>
    </row>
    <row r="28" spans="1:6" ht="21" customHeight="1">
      <c r="A28" s="10">
        <v>15</v>
      </c>
      <c r="B28" s="192" t="s">
        <v>229</v>
      </c>
      <c r="C28" s="190">
        <v>490</v>
      </c>
      <c r="D28" s="190" t="s">
        <v>36</v>
      </c>
      <c r="E28" s="190">
        <v>9</v>
      </c>
      <c r="F28" s="191">
        <v>1200</v>
      </c>
    </row>
    <row r="29" spans="1:6" ht="21" customHeight="1">
      <c r="A29" s="13">
        <v>16</v>
      </c>
      <c r="B29" s="192" t="s">
        <v>229</v>
      </c>
      <c r="C29" s="184">
        <v>492</v>
      </c>
      <c r="D29" s="190" t="s">
        <v>36</v>
      </c>
      <c r="E29" s="190">
        <v>9</v>
      </c>
      <c r="F29" s="191">
        <v>1200</v>
      </c>
    </row>
    <row r="30" spans="1:6" ht="21" customHeight="1">
      <c r="A30" s="10">
        <v>17</v>
      </c>
      <c r="B30" s="192" t="s">
        <v>230</v>
      </c>
      <c r="C30" s="190">
        <v>493</v>
      </c>
      <c r="D30" s="190" t="s">
        <v>36</v>
      </c>
      <c r="E30" s="190">
        <v>9</v>
      </c>
      <c r="F30" s="191">
        <v>1200</v>
      </c>
    </row>
    <row r="31" spans="1:6" ht="21" customHeight="1">
      <c r="A31" s="13">
        <v>18</v>
      </c>
      <c r="B31" s="182" t="s">
        <v>231</v>
      </c>
      <c r="C31" s="184">
        <v>957</v>
      </c>
      <c r="D31" s="184" t="s">
        <v>36</v>
      </c>
      <c r="E31" s="184">
        <v>9</v>
      </c>
      <c r="F31" s="185">
        <v>1200</v>
      </c>
    </row>
    <row r="32" spans="1:6" ht="21" customHeight="1">
      <c r="A32" s="10">
        <v>19</v>
      </c>
      <c r="B32" s="182" t="s">
        <v>231</v>
      </c>
      <c r="C32" s="184">
        <v>958</v>
      </c>
      <c r="D32" s="184" t="s">
        <v>36</v>
      </c>
      <c r="E32" s="184">
        <v>9</v>
      </c>
      <c r="F32" s="185">
        <v>1200</v>
      </c>
    </row>
    <row r="33" spans="1:6" ht="21" customHeight="1">
      <c r="A33" s="13">
        <v>20</v>
      </c>
      <c r="B33" s="182" t="s">
        <v>232</v>
      </c>
      <c r="C33" s="184">
        <v>461</v>
      </c>
      <c r="D33" s="184" t="s">
        <v>36</v>
      </c>
      <c r="E33" s="184">
        <v>9</v>
      </c>
      <c r="F33" s="185">
        <v>1200</v>
      </c>
    </row>
    <row r="34" spans="1:6" ht="21" customHeight="1">
      <c r="A34" s="10">
        <v>21</v>
      </c>
      <c r="B34" s="182" t="s">
        <v>233</v>
      </c>
      <c r="C34" s="190">
        <v>500</v>
      </c>
      <c r="D34" s="184" t="s">
        <v>36</v>
      </c>
      <c r="E34" s="184">
        <v>9</v>
      </c>
      <c r="F34" s="185">
        <v>1200</v>
      </c>
    </row>
    <row r="35" spans="1:6" ht="21" customHeight="1">
      <c r="A35" s="13">
        <v>22</v>
      </c>
      <c r="B35" s="182" t="s">
        <v>234</v>
      </c>
      <c r="C35" s="184">
        <v>929</v>
      </c>
      <c r="D35" s="184" t="s">
        <v>36</v>
      </c>
      <c r="E35" s="184">
        <v>8</v>
      </c>
      <c r="F35" s="185">
        <v>1200</v>
      </c>
    </row>
    <row r="36" spans="1:6" ht="21" customHeight="1">
      <c r="A36" s="10">
        <v>23</v>
      </c>
      <c r="B36" s="182" t="s">
        <v>234</v>
      </c>
      <c r="C36" s="190">
        <v>924</v>
      </c>
      <c r="D36" s="184" t="s">
        <v>36</v>
      </c>
      <c r="E36" s="184">
        <v>8</v>
      </c>
      <c r="F36" s="185">
        <v>1200</v>
      </c>
    </row>
    <row r="37" spans="1:6" ht="21" customHeight="1">
      <c r="A37" s="13">
        <v>24</v>
      </c>
      <c r="B37" s="182" t="s">
        <v>234</v>
      </c>
      <c r="C37" s="184">
        <v>925</v>
      </c>
      <c r="D37" s="184" t="s">
        <v>36</v>
      </c>
      <c r="E37" s="184">
        <v>8</v>
      </c>
      <c r="F37" s="185">
        <v>1200</v>
      </c>
    </row>
    <row r="38" spans="1:6" ht="21" customHeight="1">
      <c r="A38" s="10">
        <v>25</v>
      </c>
      <c r="B38" s="182" t="s">
        <v>235</v>
      </c>
      <c r="C38" s="190">
        <v>926</v>
      </c>
      <c r="D38" s="184" t="s">
        <v>36</v>
      </c>
      <c r="E38" s="184">
        <v>8</v>
      </c>
      <c r="F38" s="185">
        <v>1200</v>
      </c>
    </row>
    <row r="39" spans="1:6" ht="21" customHeight="1">
      <c r="A39" s="13">
        <v>26</v>
      </c>
      <c r="B39" s="182" t="s">
        <v>235</v>
      </c>
      <c r="C39" s="190">
        <v>927</v>
      </c>
      <c r="D39" s="184" t="s">
        <v>36</v>
      </c>
      <c r="E39" s="184">
        <v>8</v>
      </c>
      <c r="F39" s="185">
        <v>1200</v>
      </c>
    </row>
    <row r="40" spans="1:6" ht="21" customHeight="1">
      <c r="A40" s="10">
        <v>27</v>
      </c>
      <c r="B40" s="182" t="s">
        <v>235</v>
      </c>
      <c r="C40" s="190">
        <v>928</v>
      </c>
      <c r="D40" s="184" t="s">
        <v>36</v>
      </c>
      <c r="E40" s="184">
        <v>8</v>
      </c>
      <c r="F40" s="185">
        <v>1200</v>
      </c>
    </row>
    <row r="41" spans="1:6" ht="21" customHeight="1">
      <c r="A41" s="13">
        <v>28</v>
      </c>
      <c r="B41" s="182" t="s">
        <v>236</v>
      </c>
      <c r="C41" s="190">
        <v>900</v>
      </c>
      <c r="D41" s="184" t="s">
        <v>36</v>
      </c>
      <c r="E41" s="184">
        <v>9</v>
      </c>
      <c r="F41" s="185">
        <v>1200</v>
      </c>
    </row>
    <row r="42" spans="1:6" ht="21" customHeight="1">
      <c r="A42" s="10">
        <v>29</v>
      </c>
      <c r="B42" s="182" t="s">
        <v>236</v>
      </c>
      <c r="C42" s="190">
        <v>910</v>
      </c>
      <c r="D42" s="184" t="s">
        <v>36</v>
      </c>
      <c r="E42" s="184">
        <v>9</v>
      </c>
      <c r="F42" s="185">
        <v>1200</v>
      </c>
    </row>
    <row r="43" spans="1:6" ht="21" customHeight="1">
      <c r="A43" s="13">
        <v>30</v>
      </c>
      <c r="B43" s="182" t="s">
        <v>237</v>
      </c>
      <c r="C43" s="190">
        <v>855</v>
      </c>
      <c r="D43" s="184" t="s">
        <v>36</v>
      </c>
      <c r="E43" s="184">
        <v>8</v>
      </c>
      <c r="F43" s="185">
        <v>1200</v>
      </c>
    </row>
    <row r="44" spans="1:6" ht="21" customHeight="1">
      <c r="A44" s="10">
        <v>31</v>
      </c>
      <c r="B44" s="182" t="s">
        <v>237</v>
      </c>
      <c r="C44" s="190">
        <v>854</v>
      </c>
      <c r="D44" s="184" t="s">
        <v>36</v>
      </c>
      <c r="E44" s="184">
        <v>8</v>
      </c>
      <c r="F44" s="185">
        <v>1200</v>
      </c>
    </row>
    <row r="45" spans="1:6" ht="21" customHeight="1">
      <c r="A45" s="13">
        <v>32</v>
      </c>
      <c r="B45" s="182" t="s">
        <v>238</v>
      </c>
      <c r="C45" s="184">
        <v>873</v>
      </c>
      <c r="D45" s="184" t="s">
        <v>36</v>
      </c>
      <c r="E45" s="184">
        <v>8</v>
      </c>
      <c r="F45" s="185">
        <v>1200</v>
      </c>
    </row>
    <row r="46" spans="1:6" ht="21" customHeight="1">
      <c r="A46" s="10">
        <v>33</v>
      </c>
      <c r="B46" s="182" t="s">
        <v>238</v>
      </c>
      <c r="C46" s="184">
        <v>874</v>
      </c>
      <c r="D46" s="184" t="s">
        <v>36</v>
      </c>
      <c r="E46" s="184">
        <v>8</v>
      </c>
      <c r="F46" s="185">
        <v>1200</v>
      </c>
    </row>
    <row r="47" spans="1:6" ht="21" customHeight="1">
      <c r="A47" s="13">
        <v>34</v>
      </c>
      <c r="B47" s="182" t="s">
        <v>238</v>
      </c>
      <c r="C47" s="184">
        <v>875</v>
      </c>
      <c r="D47" s="184" t="s">
        <v>36</v>
      </c>
      <c r="E47" s="184">
        <v>8</v>
      </c>
      <c r="F47" s="185">
        <v>1200</v>
      </c>
    </row>
    <row r="48" spans="1:6" ht="21" customHeight="1">
      <c r="A48" s="10">
        <v>35</v>
      </c>
      <c r="B48" s="182" t="s">
        <v>239</v>
      </c>
      <c r="C48" s="190">
        <v>856</v>
      </c>
      <c r="D48" s="184" t="s">
        <v>36</v>
      </c>
      <c r="E48" s="184">
        <v>8</v>
      </c>
      <c r="F48" s="185">
        <v>1200</v>
      </c>
    </row>
    <row r="49" spans="1:6" ht="21" customHeight="1">
      <c r="A49" s="13">
        <v>36</v>
      </c>
      <c r="B49" s="182" t="s">
        <v>239</v>
      </c>
      <c r="C49" s="190">
        <v>857</v>
      </c>
      <c r="D49" s="184" t="s">
        <v>36</v>
      </c>
      <c r="E49" s="184">
        <v>8</v>
      </c>
      <c r="F49" s="185">
        <v>1200</v>
      </c>
    </row>
    <row r="50" spans="1:6" ht="21" customHeight="1">
      <c r="A50" s="10">
        <v>37</v>
      </c>
      <c r="B50" s="194" t="s">
        <v>240</v>
      </c>
      <c r="C50" s="183">
        <v>974</v>
      </c>
      <c r="D50" s="183" t="s">
        <v>36</v>
      </c>
      <c r="E50" s="183">
        <v>8</v>
      </c>
      <c r="F50" s="191">
        <v>1200</v>
      </c>
    </row>
    <row r="51" spans="1:6" ht="21" customHeight="1">
      <c r="A51" s="13">
        <v>38</v>
      </c>
      <c r="B51" s="194" t="s">
        <v>241</v>
      </c>
      <c r="C51" s="184">
        <v>992</v>
      </c>
      <c r="D51" s="184" t="s">
        <v>36</v>
      </c>
      <c r="E51" s="184">
        <v>8</v>
      </c>
      <c r="F51" s="191">
        <v>1200</v>
      </c>
    </row>
    <row r="52" spans="1:6" ht="21" customHeight="1">
      <c r="A52" s="10">
        <v>39</v>
      </c>
      <c r="B52" s="194" t="s">
        <v>241</v>
      </c>
      <c r="C52" s="184">
        <v>993</v>
      </c>
      <c r="D52" s="184" t="s">
        <v>36</v>
      </c>
      <c r="E52" s="184">
        <v>8</v>
      </c>
      <c r="F52" s="191">
        <v>1200</v>
      </c>
    </row>
    <row r="53" spans="1:6" ht="21" customHeight="1">
      <c r="A53" s="13">
        <v>40</v>
      </c>
      <c r="B53" s="194" t="s">
        <v>242</v>
      </c>
      <c r="C53" s="184">
        <v>953</v>
      </c>
      <c r="D53" s="184" t="s">
        <v>36</v>
      </c>
      <c r="E53" s="184">
        <v>8</v>
      </c>
      <c r="F53" s="191">
        <v>1200</v>
      </c>
    </row>
    <row r="54" spans="1:6" ht="21" customHeight="1">
      <c r="A54" s="10">
        <v>41</v>
      </c>
      <c r="B54" s="194" t="s">
        <v>242</v>
      </c>
      <c r="C54" s="184">
        <v>954</v>
      </c>
      <c r="D54" s="184" t="s">
        <v>36</v>
      </c>
      <c r="E54" s="184">
        <v>8</v>
      </c>
      <c r="F54" s="191">
        <v>1200</v>
      </c>
    </row>
    <row r="55" spans="1:6" ht="21" customHeight="1">
      <c r="A55" s="11">
        <v>42</v>
      </c>
      <c r="B55" s="194" t="s">
        <v>242</v>
      </c>
      <c r="C55" s="184">
        <v>955</v>
      </c>
      <c r="D55" s="184" t="s">
        <v>36</v>
      </c>
      <c r="E55" s="184">
        <v>8</v>
      </c>
      <c r="F55" s="191">
        <v>1200</v>
      </c>
    </row>
    <row r="56" spans="1:6" ht="21" customHeight="1">
      <c r="A56" s="13">
        <v>43</v>
      </c>
      <c r="B56" s="194" t="s">
        <v>242</v>
      </c>
      <c r="C56" s="184">
        <v>956</v>
      </c>
      <c r="D56" s="184" t="s">
        <v>36</v>
      </c>
      <c r="E56" s="184">
        <v>8</v>
      </c>
      <c r="F56" s="191">
        <v>1200</v>
      </c>
    </row>
    <row r="57" spans="1:6" ht="21" customHeight="1">
      <c r="A57" s="12">
        <v>44</v>
      </c>
      <c r="B57" s="194" t="s">
        <v>240</v>
      </c>
      <c r="C57" s="184">
        <v>975</v>
      </c>
      <c r="D57" s="184" t="s">
        <v>36</v>
      </c>
      <c r="E57" s="184">
        <v>8</v>
      </c>
      <c r="F57" s="191">
        <v>1200</v>
      </c>
    </row>
    <row r="58" spans="1:6" ht="21" customHeight="1" thickBot="1">
      <c r="A58" s="17">
        <v>45</v>
      </c>
      <c r="B58" s="195" t="s">
        <v>243</v>
      </c>
      <c r="C58" s="196">
        <v>1156</v>
      </c>
      <c r="D58" s="190" t="s">
        <v>36</v>
      </c>
      <c r="E58" s="190">
        <v>9</v>
      </c>
      <c r="F58" s="191">
        <v>1200</v>
      </c>
    </row>
    <row r="59" spans="1:6" ht="21" customHeight="1" thickBot="1">
      <c r="A59" s="197"/>
      <c r="B59" s="201" t="s">
        <v>37</v>
      </c>
      <c r="C59" s="202"/>
      <c r="D59" s="203"/>
      <c r="E59" s="203"/>
      <c r="F59" s="204">
        <v>54560</v>
      </c>
    </row>
    <row r="60" spans="1:6" ht="16.5" customHeight="1" thickBot="1">
      <c r="A60" s="14"/>
      <c r="B60" s="16" t="s">
        <v>45</v>
      </c>
      <c r="C60" s="15"/>
      <c r="D60" s="15"/>
      <c r="E60" s="15"/>
      <c r="F60" s="15"/>
    </row>
    <row r="61" spans="1:6" ht="29.25" customHeight="1" thickBot="1">
      <c r="A61" s="369" t="s">
        <v>1</v>
      </c>
      <c r="B61" s="370" t="s">
        <v>27</v>
      </c>
      <c r="C61" s="370" t="s">
        <v>28</v>
      </c>
      <c r="D61" s="371" t="s">
        <v>29</v>
      </c>
      <c r="E61" s="372" t="s">
        <v>30</v>
      </c>
      <c r="F61" s="373" t="s">
        <v>31</v>
      </c>
    </row>
    <row r="62" spans="1:6" ht="15.75" customHeight="1">
      <c r="A62" s="12">
        <v>1</v>
      </c>
      <c r="B62" s="27" t="s">
        <v>40</v>
      </c>
      <c r="C62" s="22">
        <v>1022</v>
      </c>
      <c r="D62" s="22" t="s">
        <v>36</v>
      </c>
      <c r="E62" s="22">
        <v>9</v>
      </c>
      <c r="F62" s="31">
        <v>1200</v>
      </c>
    </row>
    <row r="63" spans="1:6" ht="15.75" customHeight="1">
      <c r="A63" s="12">
        <v>2</v>
      </c>
      <c r="B63" s="24" t="s">
        <v>39</v>
      </c>
      <c r="C63" s="22">
        <v>1021</v>
      </c>
      <c r="D63" s="19" t="s">
        <v>36</v>
      </c>
      <c r="E63" s="19">
        <v>9</v>
      </c>
      <c r="F63" s="30">
        <v>1200</v>
      </c>
    </row>
    <row r="64" spans="1:6" ht="15.75" customHeight="1">
      <c r="A64" s="12">
        <v>3</v>
      </c>
      <c r="B64" s="18" t="s">
        <v>38</v>
      </c>
      <c r="C64" s="22">
        <v>1020</v>
      </c>
      <c r="D64" s="19" t="s">
        <v>36</v>
      </c>
      <c r="E64" s="19">
        <v>9</v>
      </c>
      <c r="F64" s="30">
        <v>1200</v>
      </c>
    </row>
    <row r="65" spans="1:6" ht="15.75" customHeight="1">
      <c r="A65" s="10">
        <v>4</v>
      </c>
      <c r="B65" s="25" t="s">
        <v>39</v>
      </c>
      <c r="C65" s="28">
        <v>1023</v>
      </c>
      <c r="D65" s="19" t="s">
        <v>36</v>
      </c>
      <c r="E65" s="19">
        <v>9</v>
      </c>
      <c r="F65" s="30">
        <v>1200</v>
      </c>
    </row>
    <row r="66" spans="1:6" ht="15.75" customHeight="1">
      <c r="A66" s="11">
        <v>5</v>
      </c>
      <c r="B66" s="18" t="s">
        <v>41</v>
      </c>
      <c r="C66" s="21">
        <v>1017</v>
      </c>
      <c r="D66" s="19" t="s">
        <v>36</v>
      </c>
      <c r="E66" s="19">
        <v>9</v>
      </c>
      <c r="F66" s="30">
        <v>1200</v>
      </c>
    </row>
    <row r="67" spans="1:6" ht="15.75" customHeight="1">
      <c r="A67" s="13">
        <v>6</v>
      </c>
      <c r="B67" s="25" t="s">
        <v>41</v>
      </c>
      <c r="C67" s="19">
        <v>1018</v>
      </c>
      <c r="D67" s="19" t="s">
        <v>36</v>
      </c>
      <c r="E67" s="22">
        <v>9</v>
      </c>
      <c r="F67" s="31">
        <v>1200</v>
      </c>
    </row>
    <row r="68" spans="1:6" ht="15.75" customHeight="1">
      <c r="A68" s="12">
        <v>7</v>
      </c>
      <c r="B68" s="25" t="s">
        <v>42</v>
      </c>
      <c r="C68" s="22">
        <v>1019</v>
      </c>
      <c r="D68" s="19" t="s">
        <v>36</v>
      </c>
      <c r="E68" s="19">
        <v>9</v>
      </c>
      <c r="F68" s="30">
        <v>1200</v>
      </c>
    </row>
    <row r="69" spans="1:6" ht="15.75" customHeight="1">
      <c r="A69" s="10">
        <v>8</v>
      </c>
      <c r="B69" s="25" t="s">
        <v>43</v>
      </c>
      <c r="C69" s="20">
        <v>1004</v>
      </c>
      <c r="D69" s="20" t="s">
        <v>35</v>
      </c>
      <c r="E69" s="20">
        <v>12</v>
      </c>
      <c r="F69" s="32">
        <v>1200</v>
      </c>
    </row>
    <row r="70" spans="1:6" ht="15.75" customHeight="1">
      <c r="A70" s="11">
        <v>9</v>
      </c>
      <c r="B70" s="25" t="s">
        <v>44</v>
      </c>
      <c r="C70" s="21">
        <v>1595</v>
      </c>
      <c r="D70" s="21" t="s">
        <v>32</v>
      </c>
      <c r="E70" s="21">
        <v>8</v>
      </c>
      <c r="F70" s="30">
        <v>1200</v>
      </c>
    </row>
    <row r="71" spans="1:6" ht="15.75" customHeight="1">
      <c r="A71" s="13">
        <v>10</v>
      </c>
      <c r="B71" s="25" t="s">
        <v>44</v>
      </c>
      <c r="C71" s="19">
        <v>1596</v>
      </c>
      <c r="D71" s="19" t="s">
        <v>32</v>
      </c>
      <c r="E71" s="19">
        <v>8</v>
      </c>
      <c r="F71" s="32">
        <v>1200</v>
      </c>
    </row>
    <row r="72" spans="1:6" ht="15.75" customHeight="1">
      <c r="A72" s="10">
        <v>11</v>
      </c>
      <c r="B72" s="23" t="s">
        <v>46</v>
      </c>
      <c r="C72" s="19">
        <v>512</v>
      </c>
      <c r="D72" s="19" t="s">
        <v>36</v>
      </c>
      <c r="E72" s="20">
        <v>9</v>
      </c>
      <c r="F72" s="30">
        <v>1200</v>
      </c>
    </row>
    <row r="73" spans="1:6" ht="15.75" customHeight="1">
      <c r="A73" s="13">
        <v>12</v>
      </c>
      <c r="B73" s="23" t="s">
        <v>47</v>
      </c>
      <c r="C73" s="19">
        <v>1509</v>
      </c>
      <c r="D73" s="19" t="s">
        <v>32</v>
      </c>
      <c r="E73" s="19">
        <v>9</v>
      </c>
      <c r="F73" s="30">
        <v>1200</v>
      </c>
    </row>
    <row r="74" spans="1:6" ht="15.75" customHeight="1">
      <c r="A74" s="10">
        <v>13</v>
      </c>
      <c r="B74" s="23" t="s">
        <v>48</v>
      </c>
      <c r="C74" s="20">
        <v>1510</v>
      </c>
      <c r="D74" s="20" t="s">
        <v>36</v>
      </c>
      <c r="E74" s="20">
        <v>9</v>
      </c>
      <c r="F74" s="32">
        <v>1200</v>
      </c>
    </row>
    <row r="75" spans="1:6" ht="15.75" customHeight="1">
      <c r="A75" s="13">
        <v>14</v>
      </c>
      <c r="B75" s="23" t="s">
        <v>47</v>
      </c>
      <c r="C75" s="19">
        <v>1511</v>
      </c>
      <c r="D75" s="19" t="s">
        <v>32</v>
      </c>
      <c r="E75" s="19">
        <v>9</v>
      </c>
      <c r="F75" s="30">
        <v>1200</v>
      </c>
    </row>
    <row r="76" spans="1:6" ht="15.75" customHeight="1">
      <c r="A76" s="10">
        <v>15</v>
      </c>
      <c r="B76" s="23" t="s">
        <v>49</v>
      </c>
      <c r="C76" s="20">
        <v>533</v>
      </c>
      <c r="D76" s="20" t="s">
        <v>36</v>
      </c>
      <c r="E76" s="20">
        <v>8</v>
      </c>
      <c r="F76" s="32">
        <v>1200</v>
      </c>
    </row>
    <row r="77" spans="1:6" ht="15.75" customHeight="1">
      <c r="A77" s="13">
        <v>16</v>
      </c>
      <c r="B77" s="23" t="s">
        <v>50</v>
      </c>
      <c r="C77" s="19">
        <v>534</v>
      </c>
      <c r="D77" s="19" t="s">
        <v>36</v>
      </c>
      <c r="E77" s="19">
        <v>8</v>
      </c>
      <c r="F77" s="32">
        <v>1200</v>
      </c>
    </row>
    <row r="78" spans="1:6" ht="15.75" customHeight="1">
      <c r="A78" s="10">
        <v>17</v>
      </c>
      <c r="B78" s="23" t="s">
        <v>51</v>
      </c>
      <c r="C78" s="20">
        <v>560</v>
      </c>
      <c r="D78" s="20" t="s">
        <v>36</v>
      </c>
      <c r="E78" s="20">
        <v>9</v>
      </c>
      <c r="F78" s="32">
        <v>1200</v>
      </c>
    </row>
    <row r="79" spans="1:6" ht="15.75" customHeight="1">
      <c r="A79" s="13">
        <v>18</v>
      </c>
      <c r="B79" s="23" t="s">
        <v>52</v>
      </c>
      <c r="C79" s="19">
        <v>555</v>
      </c>
      <c r="D79" s="19" t="s">
        <v>36</v>
      </c>
      <c r="E79" s="19">
        <v>9</v>
      </c>
      <c r="F79" s="30">
        <v>1200</v>
      </c>
    </row>
    <row r="80" spans="1:6" ht="15.75" customHeight="1">
      <c r="A80" s="10">
        <v>19</v>
      </c>
      <c r="B80" s="23" t="s">
        <v>52</v>
      </c>
      <c r="C80" s="19">
        <v>557</v>
      </c>
      <c r="D80" s="19" t="s">
        <v>36</v>
      </c>
      <c r="E80" s="19">
        <v>9</v>
      </c>
      <c r="F80" s="30">
        <v>1200</v>
      </c>
    </row>
    <row r="81" spans="1:6" ht="15.75" customHeight="1">
      <c r="A81" s="13">
        <v>20</v>
      </c>
      <c r="B81" s="23" t="s">
        <v>53</v>
      </c>
      <c r="C81" s="19">
        <v>994</v>
      </c>
      <c r="D81" s="19" t="s">
        <v>36</v>
      </c>
      <c r="E81" s="19">
        <v>12</v>
      </c>
      <c r="F81" s="30">
        <v>1400</v>
      </c>
    </row>
    <row r="82" spans="1:6" ht="15.75" customHeight="1">
      <c r="A82" s="10">
        <v>21</v>
      </c>
      <c r="B82" s="23" t="s">
        <v>54</v>
      </c>
      <c r="C82" s="20">
        <v>513</v>
      </c>
      <c r="D82" s="19" t="s">
        <v>36</v>
      </c>
      <c r="E82" s="19">
        <v>9</v>
      </c>
      <c r="F82" s="30">
        <v>1400</v>
      </c>
    </row>
    <row r="83" spans="1:6" ht="15.75" customHeight="1">
      <c r="A83" s="13">
        <v>22</v>
      </c>
      <c r="B83" s="23" t="s">
        <v>55</v>
      </c>
      <c r="C83" s="19">
        <v>556</v>
      </c>
      <c r="D83" s="19" t="s">
        <v>36</v>
      </c>
      <c r="E83" s="19">
        <v>9</v>
      </c>
      <c r="F83" s="30">
        <v>1200</v>
      </c>
    </row>
    <row r="84" spans="1:6" ht="15.75" customHeight="1">
      <c r="A84" s="10">
        <v>23</v>
      </c>
      <c r="B84" s="23" t="s">
        <v>56</v>
      </c>
      <c r="C84" s="20">
        <v>1082</v>
      </c>
      <c r="D84" s="19" t="s">
        <v>36</v>
      </c>
      <c r="E84" s="19">
        <v>8</v>
      </c>
      <c r="F84" s="30">
        <v>1200</v>
      </c>
    </row>
    <row r="85" spans="1:6" ht="15.75" customHeight="1">
      <c r="A85" s="13">
        <v>24</v>
      </c>
      <c r="B85" s="23" t="s">
        <v>57</v>
      </c>
      <c r="C85" s="19">
        <v>1083</v>
      </c>
      <c r="D85" s="19" t="s">
        <v>36</v>
      </c>
      <c r="E85" s="19">
        <v>8</v>
      </c>
      <c r="F85" s="30">
        <v>1200</v>
      </c>
    </row>
    <row r="86" spans="1:6" ht="15.75" customHeight="1">
      <c r="A86" s="10">
        <v>25</v>
      </c>
      <c r="B86" s="23" t="s">
        <v>58</v>
      </c>
      <c r="C86" s="20">
        <v>574</v>
      </c>
      <c r="D86" s="19" t="s">
        <v>36</v>
      </c>
      <c r="E86" s="19">
        <v>9</v>
      </c>
      <c r="F86" s="30">
        <v>1200</v>
      </c>
    </row>
    <row r="87" spans="1:6" ht="15.75" customHeight="1">
      <c r="A87" s="13">
        <v>26</v>
      </c>
      <c r="B87" s="23" t="s">
        <v>58</v>
      </c>
      <c r="C87" s="19">
        <v>575</v>
      </c>
      <c r="D87" s="19" t="s">
        <v>36</v>
      </c>
      <c r="E87" s="19">
        <v>9</v>
      </c>
      <c r="F87" s="30">
        <v>1200</v>
      </c>
    </row>
    <row r="88" spans="1:6" ht="15.75" customHeight="1">
      <c r="A88" s="10">
        <v>27</v>
      </c>
      <c r="B88" s="23" t="s">
        <v>59</v>
      </c>
      <c r="C88" s="20">
        <v>616</v>
      </c>
      <c r="D88" s="19" t="s">
        <v>36</v>
      </c>
      <c r="E88" s="19">
        <v>9</v>
      </c>
      <c r="F88" s="30">
        <v>1200</v>
      </c>
    </row>
    <row r="89" spans="1:6" ht="15.75" customHeight="1">
      <c r="A89" s="13">
        <v>28</v>
      </c>
      <c r="B89" s="23" t="s">
        <v>59</v>
      </c>
      <c r="C89" s="19">
        <v>617</v>
      </c>
      <c r="D89" s="19" t="s">
        <v>36</v>
      </c>
      <c r="E89" s="19">
        <v>9</v>
      </c>
      <c r="F89" s="30">
        <v>1200</v>
      </c>
    </row>
    <row r="90" spans="1:6" ht="15.75" customHeight="1">
      <c r="A90" s="10">
        <v>29</v>
      </c>
      <c r="B90" s="23" t="s">
        <v>60</v>
      </c>
      <c r="C90" s="20">
        <v>568</v>
      </c>
      <c r="D90" s="19" t="s">
        <v>36</v>
      </c>
      <c r="E90" s="19">
        <v>8</v>
      </c>
      <c r="F90" s="30">
        <v>1200</v>
      </c>
    </row>
    <row r="91" spans="1:6" ht="15.75" customHeight="1">
      <c r="A91" s="13">
        <v>30</v>
      </c>
      <c r="B91" s="23" t="s">
        <v>60</v>
      </c>
      <c r="C91" s="19">
        <v>567</v>
      </c>
      <c r="D91" s="19" t="s">
        <v>36</v>
      </c>
      <c r="E91" s="19">
        <v>8</v>
      </c>
      <c r="F91" s="30">
        <v>1200</v>
      </c>
    </row>
    <row r="92" spans="1:6" ht="15.75" customHeight="1">
      <c r="A92" s="35">
        <v>31</v>
      </c>
      <c r="B92" s="23" t="s">
        <v>61</v>
      </c>
      <c r="C92" s="19">
        <v>566</v>
      </c>
      <c r="D92" s="19" t="s">
        <v>36</v>
      </c>
      <c r="E92" s="19">
        <v>8</v>
      </c>
      <c r="F92" s="30">
        <v>1200</v>
      </c>
    </row>
    <row r="93" spans="1:6" ht="15.75" customHeight="1">
      <c r="A93" s="13">
        <v>32</v>
      </c>
      <c r="B93" s="23" t="s">
        <v>61</v>
      </c>
      <c r="C93" s="19">
        <v>565</v>
      </c>
      <c r="D93" s="19" t="s">
        <v>36</v>
      </c>
      <c r="E93" s="19">
        <v>8</v>
      </c>
      <c r="F93" s="30">
        <v>1200</v>
      </c>
    </row>
    <row r="94" spans="1:6" ht="15.75" customHeight="1">
      <c r="A94" s="10">
        <v>33</v>
      </c>
      <c r="B94" s="23" t="s">
        <v>62</v>
      </c>
      <c r="C94" s="19">
        <v>1101</v>
      </c>
      <c r="D94" s="19" t="s">
        <v>36</v>
      </c>
      <c r="E94" s="19">
        <v>8</v>
      </c>
      <c r="F94" s="30">
        <v>1200</v>
      </c>
    </row>
    <row r="95" spans="1:6" ht="15.75" customHeight="1">
      <c r="A95" s="13">
        <v>34</v>
      </c>
      <c r="B95" s="23" t="s">
        <v>63</v>
      </c>
      <c r="C95" s="19">
        <v>1102</v>
      </c>
      <c r="D95" s="19" t="s">
        <v>36</v>
      </c>
      <c r="E95" s="19">
        <v>8</v>
      </c>
      <c r="F95" s="30">
        <v>1200</v>
      </c>
    </row>
    <row r="96" spans="1:6" ht="15.75" customHeight="1">
      <c r="A96" s="10">
        <v>35</v>
      </c>
      <c r="B96" s="26" t="s">
        <v>64</v>
      </c>
      <c r="C96" s="20">
        <v>619</v>
      </c>
      <c r="D96" s="19" t="s">
        <v>36</v>
      </c>
      <c r="E96" s="19">
        <v>9</v>
      </c>
      <c r="F96" s="30">
        <v>1200</v>
      </c>
    </row>
    <row r="97" spans="1:6" ht="15.75" customHeight="1">
      <c r="A97" s="13">
        <v>36</v>
      </c>
      <c r="B97" s="23" t="s">
        <v>65</v>
      </c>
      <c r="C97" s="20">
        <v>824</v>
      </c>
      <c r="D97" s="19" t="s">
        <v>36</v>
      </c>
      <c r="E97" s="19">
        <v>8</v>
      </c>
      <c r="F97" s="30">
        <v>1200</v>
      </c>
    </row>
    <row r="98" spans="1:6" ht="15.75" customHeight="1">
      <c r="A98" s="10">
        <v>37</v>
      </c>
      <c r="B98" s="23" t="s">
        <v>66</v>
      </c>
      <c r="C98" s="22">
        <v>822</v>
      </c>
      <c r="D98" s="22" t="s">
        <v>36</v>
      </c>
      <c r="E98" s="22">
        <v>8</v>
      </c>
      <c r="F98" s="30">
        <v>1200</v>
      </c>
    </row>
    <row r="99" spans="1:6" ht="15.75" customHeight="1">
      <c r="A99" s="13">
        <v>38</v>
      </c>
      <c r="B99" s="23" t="s">
        <v>67</v>
      </c>
      <c r="C99" s="19">
        <v>627</v>
      </c>
      <c r="D99" s="19" t="s">
        <v>36</v>
      </c>
      <c r="E99" s="19">
        <v>8</v>
      </c>
      <c r="F99" s="32">
        <v>1200</v>
      </c>
    </row>
    <row r="100" spans="1:6" ht="15.75" customHeight="1">
      <c r="A100" s="10">
        <v>39</v>
      </c>
      <c r="B100" s="23" t="s">
        <v>67</v>
      </c>
      <c r="C100" s="19">
        <v>6281</v>
      </c>
      <c r="D100" s="19" t="s">
        <v>36</v>
      </c>
      <c r="E100" s="19">
        <v>8</v>
      </c>
      <c r="F100" s="30">
        <v>1200</v>
      </c>
    </row>
    <row r="101" spans="1:6" ht="15.75" customHeight="1">
      <c r="A101" s="13">
        <v>40</v>
      </c>
      <c r="B101" s="23" t="s">
        <v>68</v>
      </c>
      <c r="C101" s="19">
        <v>602</v>
      </c>
      <c r="D101" s="19" t="s">
        <v>36</v>
      </c>
      <c r="E101" s="19">
        <v>8</v>
      </c>
      <c r="F101" s="32">
        <v>1200</v>
      </c>
    </row>
    <row r="102" spans="1:6" ht="15.75" customHeight="1">
      <c r="A102" s="10">
        <v>41</v>
      </c>
      <c r="B102" s="23" t="s">
        <v>68</v>
      </c>
      <c r="C102" s="21">
        <v>603</v>
      </c>
      <c r="D102" s="21" t="s">
        <v>36</v>
      </c>
      <c r="E102" s="21">
        <v>8</v>
      </c>
      <c r="F102" s="30">
        <v>1200</v>
      </c>
    </row>
    <row r="103" spans="1:6" ht="15.75" customHeight="1">
      <c r="A103" s="11">
        <v>42</v>
      </c>
      <c r="B103" s="23" t="s">
        <v>64</v>
      </c>
      <c r="C103" s="19">
        <v>630</v>
      </c>
      <c r="D103" s="19" t="s">
        <v>36</v>
      </c>
      <c r="E103" s="19">
        <v>9</v>
      </c>
      <c r="F103" s="30">
        <v>1200</v>
      </c>
    </row>
    <row r="104" spans="1:6" ht="15.75" customHeight="1">
      <c r="A104" s="13">
        <v>43</v>
      </c>
      <c r="B104" s="23" t="s">
        <v>69</v>
      </c>
      <c r="C104" s="19">
        <v>631</v>
      </c>
      <c r="D104" s="19" t="s">
        <v>36</v>
      </c>
      <c r="E104" s="19">
        <v>9</v>
      </c>
      <c r="F104" s="31">
        <v>1200</v>
      </c>
    </row>
    <row r="105" spans="1:6" ht="15.75" customHeight="1">
      <c r="A105" s="12">
        <v>44</v>
      </c>
      <c r="B105" s="23" t="s">
        <v>70</v>
      </c>
      <c r="C105" s="22">
        <v>1634</v>
      </c>
      <c r="D105" s="22" t="s">
        <v>32</v>
      </c>
      <c r="E105" s="22">
        <v>8</v>
      </c>
      <c r="F105" s="30">
        <v>1200</v>
      </c>
    </row>
    <row r="106" spans="1:6" ht="15.75" customHeight="1">
      <c r="A106" s="13">
        <v>45</v>
      </c>
      <c r="B106" s="23" t="s">
        <v>71</v>
      </c>
      <c r="C106" s="19">
        <v>1635</v>
      </c>
      <c r="D106" s="19" t="s">
        <v>32</v>
      </c>
      <c r="E106" s="19">
        <v>8</v>
      </c>
      <c r="F106" s="32">
        <v>1200</v>
      </c>
    </row>
    <row r="107" spans="1:6" ht="15.75" customHeight="1">
      <c r="A107" s="12">
        <v>46</v>
      </c>
      <c r="B107" s="23" t="s">
        <v>70</v>
      </c>
      <c r="C107" s="19">
        <v>1636</v>
      </c>
      <c r="D107" s="22" t="s">
        <v>32</v>
      </c>
      <c r="E107" s="19">
        <v>8</v>
      </c>
      <c r="F107" s="30">
        <v>1200</v>
      </c>
    </row>
    <row r="108" spans="1:6" ht="15.75" customHeight="1">
      <c r="A108" s="12">
        <v>47</v>
      </c>
      <c r="B108" s="23" t="s">
        <v>70</v>
      </c>
      <c r="C108" s="19">
        <v>1637</v>
      </c>
      <c r="D108" s="22" t="s">
        <v>32</v>
      </c>
      <c r="E108" s="19">
        <v>8</v>
      </c>
      <c r="F108" s="30">
        <v>1200</v>
      </c>
    </row>
    <row r="109" spans="1:6" ht="15.75" customHeight="1" thickBot="1">
      <c r="A109" s="17">
        <v>48</v>
      </c>
      <c r="B109" s="23" t="s">
        <v>72</v>
      </c>
      <c r="C109" s="29">
        <v>1638</v>
      </c>
      <c r="D109" s="22" t="s">
        <v>32</v>
      </c>
      <c r="E109" s="29">
        <v>9</v>
      </c>
      <c r="F109" s="33">
        <v>1200</v>
      </c>
    </row>
    <row r="110" spans="1:6" ht="15.75" customHeight="1" thickBot="1">
      <c r="A110" s="205"/>
      <c r="B110" s="201" t="s">
        <v>37</v>
      </c>
      <c r="C110" s="202"/>
      <c r="D110" s="203"/>
      <c r="E110" s="203"/>
      <c r="F110" s="204">
        <v>58000</v>
      </c>
    </row>
    <row r="111" spans="1:6" ht="15.75" customHeight="1" thickBot="1">
      <c r="A111" s="197">
        <v>93</v>
      </c>
      <c r="B111" s="198" t="s">
        <v>244</v>
      </c>
      <c r="C111" s="199"/>
      <c r="D111" s="200"/>
      <c r="E111" s="200"/>
      <c r="F111" s="34">
        <f>F59+F110</f>
        <v>112560</v>
      </c>
    </row>
  </sheetData>
  <mergeCells count="4">
    <mergeCell ref="D8:F8"/>
    <mergeCell ref="A10:F10"/>
    <mergeCell ref="A11:F11"/>
    <mergeCell ref="C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2016-03-15T11:44:46Z</cp:lastPrinted>
  <dcterms:created xsi:type="dcterms:W3CDTF">2014-01-15T12:29:44Z</dcterms:created>
  <dcterms:modified xsi:type="dcterms:W3CDTF">2016-03-15T11:44:48Z</dcterms:modified>
  <cp:category/>
  <cp:version/>
  <cp:contentType/>
  <cp:contentStatus/>
</cp:coreProperties>
</file>